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bhsvfile\地域創造部\2023(R5)年度\2023 指定管理\アートコラボ\★AC全体・事務局\R6年度　募集要項\"/>
    </mc:Choice>
  </mc:AlternateContent>
  <xr:revisionPtr revIDLastSave="0" documentId="13_ncr:1_{570F4166-87C3-4CCE-8333-5737B07BD703}" xr6:coauthVersionLast="47" xr6:coauthVersionMax="47" xr10:uidLastSave="{00000000-0000-0000-0000-000000000000}"/>
  <bookViews>
    <workbookView xWindow="-108" yWindow="-108" windowWidth="23256" windowHeight="12576" tabRatio="792" xr2:uid="{00000000-000D-0000-FFFF-FFFF00000000}"/>
  </bookViews>
  <sheets>
    <sheet name="サンプル" sheetId="12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25" l="1"/>
  <c r="I10" i="125"/>
  <c r="Q187" i="125" l="1"/>
  <c r="Q186" i="125"/>
  <c r="Q185" i="125"/>
  <c r="Q184" i="125"/>
  <c r="Q183" i="125"/>
  <c r="Q182" i="125"/>
  <c r="Q181" i="125"/>
  <c r="Q180" i="125"/>
  <c r="Q179" i="125"/>
  <c r="Q178" i="125"/>
  <c r="Q87" i="125"/>
  <c r="Q88" i="125"/>
  <c r="Q89" i="125"/>
  <c r="Q90" i="125"/>
  <c r="Q91" i="125"/>
  <c r="Q92" i="125"/>
  <c r="Q94" i="125"/>
  <c r="Q95" i="125"/>
  <c r="Q96" i="125"/>
  <c r="Q97" i="125"/>
  <c r="Q98" i="125"/>
  <c r="Q99" i="125"/>
  <c r="Q100" i="125"/>
  <c r="Q101" i="125"/>
  <c r="Q102" i="125"/>
  <c r="Q103" i="125"/>
  <c r="Q107" i="125"/>
  <c r="Q108" i="125"/>
  <c r="Q109" i="125"/>
  <c r="Q110" i="125"/>
  <c r="Q111" i="125"/>
  <c r="Q112" i="125"/>
  <c r="Q113" i="125"/>
  <c r="Q114" i="125"/>
  <c r="Q122" i="125"/>
  <c r="Q123" i="125"/>
  <c r="Q124" i="125"/>
  <c r="Q125" i="125"/>
  <c r="Q121" i="125"/>
  <c r="Q127" i="125"/>
  <c r="Q128" i="125"/>
  <c r="Q129" i="125"/>
  <c r="Q130" i="125"/>
  <c r="Q131" i="125"/>
  <c r="Q133" i="125"/>
  <c r="Q134" i="125"/>
  <c r="Q135" i="125"/>
  <c r="Q136" i="125"/>
  <c r="Q137" i="125"/>
  <c r="Q138" i="125"/>
  <c r="Q139" i="125"/>
  <c r="Q140" i="125"/>
  <c r="Q141" i="125"/>
  <c r="Q142" i="125"/>
  <c r="Q144" i="125"/>
  <c r="Q145" i="125"/>
  <c r="Q146" i="125"/>
  <c r="Q147" i="125"/>
  <c r="Q148" i="125"/>
  <c r="Q149" i="125"/>
  <c r="Q150" i="125"/>
  <c r="Q151" i="125"/>
  <c r="Q152" i="125"/>
  <c r="Q153" i="125"/>
  <c r="Q155" i="125"/>
  <c r="Q156" i="125"/>
  <c r="Q157" i="125"/>
  <c r="Q158" i="125"/>
  <c r="Q159" i="125"/>
  <c r="Q160" i="125"/>
  <c r="Q161" i="125"/>
  <c r="Q162" i="125"/>
  <c r="Q163" i="125"/>
  <c r="Q164" i="125"/>
  <c r="Q31" i="125"/>
  <c r="Q32" i="125"/>
  <c r="Q33" i="125"/>
  <c r="Q29" i="125"/>
  <c r="Q27" i="125"/>
  <c r="Q28" i="125"/>
  <c r="Q198" i="125"/>
  <c r="Q224" i="125"/>
  <c r="Q223" i="125"/>
  <c r="Q222" i="125"/>
  <c r="Q221" i="125"/>
  <c r="Q220" i="125"/>
  <c r="Q219" i="125"/>
  <c r="Q218" i="125"/>
  <c r="Q217" i="125"/>
  <c r="Q216" i="125"/>
  <c r="Q213" i="125"/>
  <c r="Q212" i="125"/>
  <c r="Q211" i="125"/>
  <c r="Q210" i="125"/>
  <c r="Q209" i="125"/>
  <c r="Q208" i="125"/>
  <c r="Q207" i="125"/>
  <c r="Q206" i="125"/>
  <c r="Q205" i="125"/>
  <c r="Q204" i="125"/>
  <c r="Q202" i="125"/>
  <c r="Q201" i="125"/>
  <c r="Q200" i="125"/>
  <c r="Q197" i="125"/>
  <c r="Q196" i="125"/>
  <c r="Q195" i="125"/>
  <c r="Q194" i="125"/>
  <c r="Q193" i="125"/>
  <c r="Q192" i="125"/>
  <c r="Q191" i="125"/>
  <c r="Q190" i="125"/>
  <c r="Q176" i="125"/>
  <c r="Q175" i="125"/>
  <c r="Q174" i="125"/>
  <c r="Q173" i="125"/>
  <c r="Q172" i="125"/>
  <c r="Q171" i="125"/>
  <c r="Q170" i="125"/>
  <c r="Q169" i="125"/>
  <c r="Q168" i="125"/>
  <c r="Q120" i="125"/>
  <c r="Q119" i="125"/>
  <c r="Q118" i="125"/>
  <c r="Q117" i="125"/>
  <c r="Q106" i="125"/>
  <c r="Q86" i="125"/>
  <c r="Q85" i="125"/>
  <c r="Q84" i="125"/>
  <c r="Q80" i="125"/>
  <c r="Q79" i="125"/>
  <c r="Q78" i="125"/>
  <c r="Q77" i="125"/>
  <c r="Q76" i="125"/>
  <c r="Q75" i="125"/>
  <c r="Q74" i="125"/>
  <c r="Q73" i="125"/>
  <c r="Q72" i="125"/>
  <c r="Q71" i="125"/>
  <c r="Q69" i="125"/>
  <c r="Q68" i="125"/>
  <c r="Q67" i="125"/>
  <c r="Q66" i="125"/>
  <c r="Q65" i="125"/>
  <c r="Q64" i="125"/>
  <c r="Q63" i="125"/>
  <c r="Q62" i="125"/>
  <c r="Q61" i="125"/>
  <c r="Q58" i="125"/>
  <c r="Q57" i="125"/>
  <c r="Q56" i="125"/>
  <c r="Q55" i="125"/>
  <c r="Q54" i="125"/>
  <c r="Q53" i="125"/>
  <c r="Q52" i="125"/>
  <c r="Q51" i="125"/>
  <c r="Q50" i="125"/>
  <c r="Q49" i="125"/>
  <c r="Q47" i="125"/>
  <c r="Q46" i="125"/>
  <c r="Q45" i="125"/>
  <c r="Q43" i="125"/>
  <c r="Q42" i="125"/>
  <c r="Q41" i="125"/>
  <c r="Q39" i="125"/>
  <c r="Q38" i="125"/>
  <c r="Q83" i="125"/>
  <c r="Q105" i="125"/>
  <c r="Q116" i="125"/>
  <c r="Q167" i="125"/>
  <c r="Q189" i="125"/>
  <c r="Q37" i="125"/>
  <c r="Q60" i="125"/>
  <c r="Q215" i="125"/>
  <c r="Q21" i="125"/>
  <c r="Q20" i="125"/>
  <c r="Q15" i="125"/>
  <c r="Q14" i="125"/>
  <c r="Q13" i="125"/>
  <c r="Q17" i="125"/>
  <c r="Q18" i="125"/>
  <c r="Q22" i="125"/>
  <c r="Q23" i="125"/>
  <c r="Q24" i="125"/>
  <c r="Q25" i="125"/>
  <c r="M59" i="125" l="1"/>
  <c r="Q59" i="125" s="1"/>
  <c r="C49" i="125" s="1"/>
  <c r="M115" i="125"/>
  <c r="Q115" i="125" s="1"/>
  <c r="C105" i="125" s="1"/>
  <c r="M93" i="125"/>
  <c r="Q93" i="125" s="1"/>
  <c r="C83" i="125" s="1"/>
  <c r="M188" i="125"/>
  <c r="Q188" i="125" s="1"/>
  <c r="C178" i="125" s="1"/>
  <c r="M203" i="125"/>
  <c r="Q203" i="125" s="1"/>
  <c r="C200" i="125" s="1"/>
  <c r="M214" i="125"/>
  <c r="Q214" i="125" s="1"/>
  <c r="C204" i="125" s="1"/>
  <c r="M199" i="125"/>
  <c r="Q199" i="125" s="1"/>
  <c r="C189" i="125" s="1"/>
  <c r="M48" i="125"/>
  <c r="Q48" i="125" s="1"/>
  <c r="C45" i="125" s="1"/>
  <c r="M225" i="125"/>
  <c r="Q225" i="125" s="1"/>
  <c r="C215" i="125" s="1"/>
  <c r="M26" i="125"/>
  <c r="Q26" i="125" s="1"/>
  <c r="M10" i="125" s="1"/>
  <c r="M40" i="125"/>
  <c r="Q40" i="125" s="1"/>
  <c r="C37" i="125" s="1"/>
  <c r="M70" i="125"/>
  <c r="Q70" i="125" s="1"/>
  <c r="C60" i="125" s="1"/>
  <c r="M81" i="125"/>
  <c r="Q81" i="125" s="1"/>
  <c r="C71" i="125" s="1"/>
  <c r="M126" i="125"/>
  <c r="Q126" i="125" s="1"/>
  <c r="C116" i="125" s="1"/>
  <c r="M177" i="125"/>
  <c r="Q177" i="125" s="1"/>
  <c r="C167" i="125" s="1"/>
  <c r="M44" i="125"/>
  <c r="Q44" i="125" s="1"/>
  <c r="C41" i="125" s="1"/>
  <c r="M30" i="125"/>
  <c r="Q30" i="125" s="1"/>
  <c r="O10" i="125" s="1"/>
  <c r="M34" i="125"/>
  <c r="Q34" i="125" s="1"/>
  <c r="Q10" i="125" s="1"/>
  <c r="M104" i="125"/>
  <c r="Q104" i="125" s="1"/>
  <c r="C94" i="125" s="1"/>
  <c r="M19" i="125"/>
  <c r="Q19" i="125" s="1"/>
  <c r="K10" i="125" s="1"/>
  <c r="M165" i="125"/>
  <c r="Q165" i="125" s="1"/>
  <c r="C155" i="125" s="1"/>
  <c r="M154" i="125"/>
  <c r="Q154" i="125" s="1"/>
  <c r="C144" i="125" s="1"/>
  <c r="M143" i="125"/>
  <c r="Q143" i="125" s="1"/>
  <c r="C133" i="125" s="1"/>
  <c r="M132" i="125"/>
  <c r="Q132" i="125" s="1"/>
  <c r="C127" i="125" s="1"/>
  <c r="D235" i="125" l="1"/>
  <c r="K235" i="125"/>
  <c r="M240" i="125" s="1"/>
  <c r="D236" i="125"/>
  <c r="C166" i="125"/>
  <c r="C226" i="125" s="1"/>
  <c r="D231" i="125" s="1"/>
  <c r="C82" i="125"/>
  <c r="C10" i="125" l="1"/>
  <c r="F231" i="125"/>
  <c r="F240" i="125" l="1"/>
  <c r="F233" i="125"/>
  <c r="F236" i="125" s="1"/>
  <c r="K231" i="125"/>
  <c r="K240" i="125" s="1"/>
  <c r="H240" i="125" l="1"/>
  <c r="J240" i="125"/>
  <c r="E10" i="125" s="1"/>
  <c r="K233" i="125"/>
  <c r="K236" i="125" s="1"/>
  <c r="Q240" i="125" l="1"/>
  <c r="G10" i="125" s="1"/>
  <c r="O240" i="125"/>
</calcChain>
</file>

<file path=xl/sharedStrings.xml><?xml version="1.0" encoding="utf-8"?>
<sst xmlns="http://schemas.openxmlformats.org/spreadsheetml/2006/main" count="1460" uniqueCount="123">
  <si>
    <t>事業名</t>
    <rPh sb="0" eb="2">
      <t>ジギョウ</t>
    </rPh>
    <rPh sb="2" eb="3">
      <t>メイ</t>
    </rPh>
    <phoneticPr fontId="2"/>
  </si>
  <si>
    <t>円</t>
    <rPh sb="0" eb="1">
      <t>エン</t>
    </rPh>
    <phoneticPr fontId="2"/>
  </si>
  <si>
    <t>枚</t>
    <rPh sb="0" eb="1">
      <t>マイ</t>
    </rPh>
    <phoneticPr fontId="2"/>
  </si>
  <si>
    <t>回</t>
    <rPh sb="0" eb="1">
      <t>カイ</t>
    </rPh>
    <phoneticPr fontId="2"/>
  </si>
  <si>
    <t>一般</t>
    <rPh sb="0" eb="2">
      <t>イッパン</t>
    </rPh>
    <phoneticPr fontId="2"/>
  </si>
  <si>
    <t>見　積　額</t>
    <rPh sb="0" eb="3">
      <t>ミツ</t>
    </rPh>
    <rPh sb="4" eb="5">
      <t>ガク</t>
    </rPh>
    <phoneticPr fontId="2"/>
  </si>
  <si>
    <t>小計</t>
    <rPh sb="0" eb="2">
      <t>ショウケイ</t>
    </rPh>
    <phoneticPr fontId="2"/>
  </si>
  <si>
    <t>入場料等収入</t>
    <rPh sb="0" eb="3">
      <t>ニュウジョウリョウ</t>
    </rPh>
    <rPh sb="3" eb="4">
      <t>トウ</t>
    </rPh>
    <rPh sb="4" eb="6">
      <t>シュウニュウ</t>
    </rPh>
    <phoneticPr fontId="2"/>
  </si>
  <si>
    <t>＠</t>
    <phoneticPr fontId="2"/>
  </si>
  <si>
    <t>＠</t>
    <phoneticPr fontId="2"/>
  </si>
  <si>
    <t>見　　積　　額</t>
    <rPh sb="0" eb="1">
      <t>ミ</t>
    </rPh>
    <rPh sb="3" eb="4">
      <t>セキ</t>
    </rPh>
    <rPh sb="6" eb="7">
      <t>ガク</t>
    </rPh>
    <phoneticPr fontId="2"/>
  </si>
  <si>
    <t>作成日</t>
    <rPh sb="0" eb="3">
      <t>サクセイビ</t>
    </rPh>
    <phoneticPr fontId="2"/>
  </si>
  <si>
    <t>作成担当</t>
    <rPh sb="0" eb="4">
      <t>サクセイタントウ</t>
    </rPh>
    <phoneticPr fontId="2"/>
  </si>
  <si>
    <t>件</t>
    <rPh sb="0" eb="1">
      <t>ケン</t>
    </rPh>
    <phoneticPr fontId="2"/>
  </si>
  <si>
    <t>前　売</t>
    <rPh sb="0" eb="1">
      <t>マエ</t>
    </rPh>
    <rPh sb="2" eb="3">
      <t>バイ</t>
    </rPh>
    <phoneticPr fontId="2"/>
  </si>
  <si>
    <t>当　日</t>
    <rPh sb="0" eb="1">
      <t>トウ</t>
    </rPh>
    <rPh sb="2" eb="3">
      <t>ヒ</t>
    </rPh>
    <phoneticPr fontId="2"/>
  </si>
  <si>
    <t>人</t>
    <rPh sb="0" eb="1">
      <t>ニン</t>
    </rPh>
    <phoneticPr fontId="2"/>
  </si>
  <si>
    <t>＠</t>
    <phoneticPr fontId="2"/>
  </si>
  <si>
    <t>式</t>
    <rPh sb="0" eb="1">
      <t>シキ</t>
    </rPh>
    <phoneticPr fontId="2"/>
  </si>
  <si>
    <t>通</t>
    <rPh sb="0" eb="1">
      <t>ツウ</t>
    </rPh>
    <phoneticPr fontId="2"/>
  </si>
  <si>
    <t>付帯</t>
    <rPh sb="0" eb="2">
      <t>フタイ</t>
    </rPh>
    <phoneticPr fontId="2"/>
  </si>
  <si>
    <t>節　・　細節</t>
    <rPh sb="0" eb="1">
      <t>セツ</t>
    </rPh>
    <rPh sb="4" eb="5">
      <t>ホソ</t>
    </rPh>
    <rPh sb="5" eb="6">
      <t>セツ</t>
    </rPh>
    <phoneticPr fontId="2"/>
  </si>
  <si>
    <t>報 　　　酬　/3</t>
    <rPh sb="0" eb="1">
      <t>ホウ</t>
    </rPh>
    <rPh sb="5" eb="6">
      <t>シュウ</t>
    </rPh>
    <phoneticPr fontId="2"/>
  </si>
  <si>
    <t>賄材料費　/10</t>
    <rPh sb="0" eb="1">
      <t>マカナ</t>
    </rPh>
    <rPh sb="1" eb="3">
      <t>ザイリョウ</t>
    </rPh>
    <rPh sb="3" eb="4">
      <t>ヒ</t>
    </rPh>
    <phoneticPr fontId="2"/>
  </si>
  <si>
    <t>商品購入費　/10</t>
    <rPh sb="0" eb="2">
      <t>ショウヒン</t>
    </rPh>
    <rPh sb="2" eb="4">
      <t>コウニュウ</t>
    </rPh>
    <rPh sb="4" eb="5">
      <t>ヒ</t>
    </rPh>
    <phoneticPr fontId="2"/>
  </si>
  <si>
    <t>事業区分</t>
    <rPh sb="0" eb="2">
      <t>ジギョウ</t>
    </rPh>
    <rPh sb="2" eb="4">
      <t>クブン</t>
    </rPh>
    <phoneticPr fontId="2"/>
  </si>
  <si>
    <t>×</t>
    <phoneticPr fontId="2"/>
  </si>
  <si>
    <t>×</t>
    <phoneticPr fontId="2"/>
  </si>
  <si>
    <t>＝</t>
    <phoneticPr fontId="2"/>
  </si>
  <si>
    <t>×</t>
    <phoneticPr fontId="2"/>
  </si>
  <si>
    <t>×</t>
    <phoneticPr fontId="2"/>
  </si>
  <si>
    <t>×</t>
    <phoneticPr fontId="2"/>
  </si>
  <si>
    <t>＝</t>
    <phoneticPr fontId="2"/>
  </si>
  <si>
    <t>需　用　費　</t>
    <phoneticPr fontId="2"/>
  </si>
  <si>
    <t>＠</t>
    <phoneticPr fontId="2"/>
  </si>
  <si>
    <t>×</t>
    <phoneticPr fontId="2"/>
  </si>
  <si>
    <t>＝</t>
    <phoneticPr fontId="2"/>
  </si>
  <si>
    <t>＝</t>
    <phoneticPr fontId="2"/>
  </si>
  <si>
    <t>役　務　費</t>
    <phoneticPr fontId="2"/>
  </si>
  <si>
    <t>＠</t>
    <phoneticPr fontId="2"/>
  </si>
  <si>
    <t>×</t>
    <phoneticPr fontId="2"/>
  </si>
  <si>
    <t>＝</t>
    <phoneticPr fontId="2"/>
  </si>
  <si>
    <t>＠</t>
    <phoneticPr fontId="2"/>
  </si>
  <si>
    <r>
      <t>参　　加　　料　/</t>
    </r>
    <r>
      <rPr>
        <sz val="12"/>
        <color indexed="10"/>
        <rFont val="ＭＳ Ｐゴシック"/>
        <family val="3"/>
        <charset val="128"/>
      </rPr>
      <t>6</t>
    </r>
    <rPh sb="0" eb="1">
      <t>サン</t>
    </rPh>
    <rPh sb="3" eb="4">
      <t>カ</t>
    </rPh>
    <rPh sb="6" eb="7">
      <t>リョウ</t>
    </rPh>
    <phoneticPr fontId="2"/>
  </si>
  <si>
    <r>
      <t>広告料収入　/</t>
    </r>
    <r>
      <rPr>
        <sz val="12"/>
        <color indexed="10"/>
        <rFont val="ＭＳ Ｐゴシック"/>
        <family val="3"/>
        <charset val="128"/>
      </rPr>
      <t>3</t>
    </r>
    <rPh sb="0" eb="1">
      <t>ヒロ</t>
    </rPh>
    <rPh sb="1" eb="2">
      <t>コク</t>
    </rPh>
    <rPh sb="2" eb="3">
      <t>リョウ</t>
    </rPh>
    <rPh sb="3" eb="5">
      <t>シュウニュウ</t>
    </rPh>
    <phoneticPr fontId="2"/>
  </si>
  <si>
    <r>
      <t>付　帯　収　入　/</t>
    </r>
    <r>
      <rPr>
        <sz val="12"/>
        <color indexed="10"/>
        <rFont val="ＭＳ Ｐゴシック"/>
        <family val="3"/>
        <charset val="128"/>
      </rPr>
      <t>3</t>
    </r>
    <rPh sb="0" eb="1">
      <t>ツキ</t>
    </rPh>
    <rPh sb="2" eb="3">
      <t>オビ</t>
    </rPh>
    <rPh sb="4" eb="5">
      <t>オサム</t>
    </rPh>
    <rPh sb="6" eb="7">
      <t>イリ</t>
    </rPh>
    <phoneticPr fontId="2"/>
  </si>
  <si>
    <t>総事業費</t>
    <rPh sb="0" eb="1">
      <t>ソウ</t>
    </rPh>
    <rPh sb="1" eb="4">
      <t>ジギョウヒ</t>
    </rPh>
    <phoneticPr fontId="2"/>
  </si>
  <si>
    <t>公演本数</t>
    <rPh sb="0" eb="2">
      <t>コウエン</t>
    </rPh>
    <rPh sb="2" eb="4">
      <t>ホンスウ</t>
    </rPh>
    <phoneticPr fontId="2"/>
  </si>
  <si>
    <t>チラシ広告</t>
    <rPh sb="3" eb="5">
      <t>コウコク</t>
    </rPh>
    <phoneticPr fontId="2"/>
  </si>
  <si>
    <t>パンフレット広告</t>
    <rPh sb="6" eb="8">
      <t>コウコク</t>
    </rPh>
    <phoneticPr fontId="2"/>
  </si>
  <si>
    <t>食　糧　費　/10
対象外経費</t>
    <rPh sb="0" eb="1">
      <t>ショク</t>
    </rPh>
    <rPh sb="2" eb="3">
      <t>カテ</t>
    </rPh>
    <rPh sb="4" eb="5">
      <t>ヒ</t>
    </rPh>
    <rPh sb="10" eb="12">
      <t>タイショウ</t>
    </rPh>
    <rPh sb="12" eb="13">
      <t>ガイ</t>
    </rPh>
    <rPh sb="13" eb="15">
      <t>ケイヒ</t>
    </rPh>
    <phoneticPr fontId="2"/>
  </si>
  <si>
    <t>注意</t>
    <rPh sb="0" eb="2">
      <t>チュウイ</t>
    </rPh>
    <phoneticPr fontId="2"/>
  </si>
  <si>
    <t>見　積　額　の　積　算　根　拠　（明細、単価＠、数量、消費税の有無を入力してください。）</t>
    <rPh sb="0" eb="3">
      <t>ミツ</t>
    </rPh>
    <rPh sb="4" eb="5">
      <t>ガク</t>
    </rPh>
    <rPh sb="8" eb="11">
      <t>セキサン</t>
    </rPh>
    <rPh sb="12" eb="15">
      <t>コンキョ</t>
    </rPh>
    <rPh sb="17" eb="19">
      <t>メイサイ</t>
    </rPh>
    <rPh sb="20" eb="22">
      <t>タンカ</t>
    </rPh>
    <rPh sb="24" eb="26">
      <t>スウリョウ</t>
    </rPh>
    <rPh sb="27" eb="30">
      <t>ショウヒゼイ</t>
    </rPh>
    <rPh sb="31" eb="33">
      <t>ウム</t>
    </rPh>
    <rPh sb="34" eb="36">
      <t>ニュウリョク</t>
    </rPh>
    <phoneticPr fontId="2"/>
  </si>
  <si>
    <r>
      <t>共　済　費　/</t>
    </r>
    <r>
      <rPr>
        <sz val="12"/>
        <color indexed="10"/>
        <rFont val="ＭＳ Ｐゴシック"/>
        <family val="3"/>
        <charset val="128"/>
      </rPr>
      <t>3</t>
    </r>
    <r>
      <rPr>
        <sz val="12"/>
        <rFont val="ＭＳ Ｐゴシック"/>
        <family val="3"/>
        <charset val="128"/>
      </rPr>
      <t xml:space="preserve">
</t>
    </r>
    <r>
      <rPr>
        <sz val="12"/>
        <color indexed="16"/>
        <rFont val="ＭＳ Ｐゴシック"/>
        <family val="3"/>
        <charset val="128"/>
      </rPr>
      <t>アルバイトの労働保険等</t>
    </r>
    <rPh sb="0" eb="1">
      <t>トモ</t>
    </rPh>
    <rPh sb="2" eb="3">
      <t>スミ</t>
    </rPh>
    <rPh sb="4" eb="5">
      <t>ヒ</t>
    </rPh>
    <rPh sb="15" eb="17">
      <t>ロウドウ</t>
    </rPh>
    <rPh sb="17" eb="19">
      <t>ホケン</t>
    </rPh>
    <rPh sb="19" eb="20">
      <t>トウ</t>
    </rPh>
    <phoneticPr fontId="2"/>
  </si>
  <si>
    <r>
      <t>賃 　　  金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アルバイトの謝金等</t>
    </r>
    <rPh sb="0" eb="1">
      <t>チン</t>
    </rPh>
    <rPh sb="6" eb="7">
      <t>キン</t>
    </rPh>
    <rPh sb="18" eb="20">
      <t>シャキン</t>
    </rPh>
    <rPh sb="20" eb="21">
      <t>トウ</t>
    </rPh>
    <phoneticPr fontId="2"/>
  </si>
  <si>
    <r>
      <t>報　償　費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公演料・謝礼等</t>
    </r>
    <rPh sb="0" eb="1">
      <t>ホウ</t>
    </rPh>
    <rPh sb="2" eb="3">
      <t>ショウ</t>
    </rPh>
    <rPh sb="4" eb="5">
      <t>ヒ</t>
    </rPh>
    <rPh sb="10" eb="12">
      <t>コウエン</t>
    </rPh>
    <rPh sb="12" eb="13">
      <t>リョウ</t>
    </rPh>
    <rPh sb="14" eb="16">
      <t>シャレイ</t>
    </rPh>
    <rPh sb="16" eb="17">
      <t>トウ</t>
    </rPh>
    <phoneticPr fontId="2"/>
  </si>
  <si>
    <r>
      <t>旅  　　 費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広報宣伝・打合交通費等</t>
    </r>
    <rPh sb="0" eb="1">
      <t>タビ</t>
    </rPh>
    <rPh sb="6" eb="7">
      <t>ヒ</t>
    </rPh>
    <rPh sb="12" eb="14">
      <t>コウホウ</t>
    </rPh>
    <rPh sb="14" eb="16">
      <t>センデン</t>
    </rPh>
    <rPh sb="17" eb="19">
      <t>ウチアワ</t>
    </rPh>
    <rPh sb="19" eb="22">
      <t>コウツウヒ</t>
    </rPh>
    <rPh sb="22" eb="23">
      <t>トウ</t>
    </rPh>
    <phoneticPr fontId="2"/>
  </si>
  <si>
    <r>
      <t>消耗品費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印紙・紙・材料等</t>
    </r>
    <rPh sb="0" eb="3">
      <t>ショウモウヒン</t>
    </rPh>
    <rPh sb="3" eb="4">
      <t>ヒ</t>
    </rPh>
    <rPh sb="9" eb="11">
      <t>インシ</t>
    </rPh>
    <rPh sb="12" eb="13">
      <t>カミ</t>
    </rPh>
    <rPh sb="14" eb="16">
      <t>ザイリョウ</t>
    </rPh>
    <rPh sb="16" eb="17">
      <t>トウ</t>
    </rPh>
    <phoneticPr fontId="2"/>
  </si>
  <si>
    <r>
      <t>通信運搬費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切手・メール便等</t>
    </r>
    <rPh sb="0" eb="2">
      <t>ツウシン</t>
    </rPh>
    <rPh sb="2" eb="4">
      <t>ウンパン</t>
    </rPh>
    <rPh sb="4" eb="5">
      <t>ヒ</t>
    </rPh>
    <rPh sb="10" eb="12">
      <t>キッテ</t>
    </rPh>
    <rPh sb="16" eb="17">
      <t>ビン</t>
    </rPh>
    <rPh sb="17" eb="18">
      <t>トウ</t>
    </rPh>
    <phoneticPr fontId="2"/>
  </si>
  <si>
    <r>
      <t>広　告　料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新聞広告・TVラジオ広告等</t>
    </r>
    <rPh sb="0" eb="1">
      <t>ヒロ</t>
    </rPh>
    <rPh sb="2" eb="3">
      <t>コク</t>
    </rPh>
    <rPh sb="4" eb="5">
      <t>リョウ</t>
    </rPh>
    <rPh sb="10" eb="12">
      <t>シンブン</t>
    </rPh>
    <rPh sb="12" eb="14">
      <t>コウコク</t>
    </rPh>
    <rPh sb="20" eb="22">
      <t>コウコク</t>
    </rPh>
    <rPh sb="22" eb="23">
      <t>トウ</t>
    </rPh>
    <phoneticPr fontId="2"/>
  </si>
  <si>
    <r>
      <t>手　数　料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チケット販売手数料・ピアノ調律・新聞折込等</t>
    </r>
    <rPh sb="0" eb="1">
      <t>テ</t>
    </rPh>
    <rPh sb="2" eb="3">
      <t>カズ</t>
    </rPh>
    <rPh sb="4" eb="5">
      <t>リョウ</t>
    </rPh>
    <rPh sb="14" eb="16">
      <t>ハンバイ</t>
    </rPh>
    <rPh sb="16" eb="19">
      <t>テスウリョウ</t>
    </rPh>
    <rPh sb="23" eb="25">
      <t>チョウリツ</t>
    </rPh>
    <rPh sb="26" eb="28">
      <t>シンブン</t>
    </rPh>
    <rPh sb="28" eb="30">
      <t>オリコミ</t>
    </rPh>
    <rPh sb="30" eb="31">
      <t>トウ</t>
    </rPh>
    <phoneticPr fontId="2"/>
  </si>
  <si>
    <t>≒</t>
    <phoneticPr fontId="2"/>
  </si>
  <si>
    <t>※事業広報・担当者打合せに係る旅費はそれぞれで負担します。</t>
    <rPh sb="1" eb="3">
      <t>ジギョウ</t>
    </rPh>
    <rPh sb="3" eb="5">
      <t>コウホウ</t>
    </rPh>
    <rPh sb="6" eb="8">
      <t>タントウ</t>
    </rPh>
    <rPh sb="8" eb="9">
      <t>シャ</t>
    </rPh>
    <rPh sb="9" eb="11">
      <t>ウチアワ</t>
    </rPh>
    <rPh sb="13" eb="14">
      <t>カカ</t>
    </rPh>
    <rPh sb="15" eb="17">
      <t>リョヒ</t>
    </rPh>
    <rPh sb="23" eb="25">
      <t>フタン</t>
    </rPh>
    <phoneticPr fontId="2"/>
  </si>
  <si>
    <t>≒</t>
    <phoneticPr fontId="2"/>
  </si>
  <si>
    <t>※アルバイトを雇う場合に発生します。</t>
    <rPh sb="7" eb="8">
      <t>ヤト</t>
    </rPh>
    <rPh sb="9" eb="11">
      <t>バアイ</t>
    </rPh>
    <rPh sb="12" eb="14">
      <t>ハッセイ</t>
    </rPh>
    <phoneticPr fontId="2"/>
  </si>
  <si>
    <t>参加料</t>
    <phoneticPr fontId="2"/>
  </si>
  <si>
    <t>広告料</t>
    <phoneticPr fontId="2"/>
  </si>
  <si>
    <r>
      <t>区　分　/</t>
    </r>
    <r>
      <rPr>
        <sz val="12"/>
        <color indexed="10"/>
        <rFont val="ＭＳ Ｐゴシック"/>
        <family val="3"/>
        <charset val="128"/>
      </rPr>
      <t>入力セル行数</t>
    </r>
    <rPh sb="0" eb="1">
      <t>ク</t>
    </rPh>
    <rPh sb="2" eb="3">
      <t>ブン</t>
    </rPh>
    <rPh sb="5" eb="7">
      <t>ニュウリョク</t>
    </rPh>
    <rPh sb="9" eb="11">
      <t>ギョウスウ</t>
    </rPh>
    <phoneticPr fontId="2"/>
  </si>
  <si>
    <r>
      <t>保　険　料　/</t>
    </r>
    <r>
      <rPr>
        <sz val="12"/>
        <color indexed="10"/>
        <rFont val="ＭＳ Ｐゴシック"/>
        <family val="3"/>
        <charset val="128"/>
      </rPr>
      <t xml:space="preserve">3
</t>
    </r>
    <r>
      <rPr>
        <sz val="12"/>
        <color indexed="60"/>
        <rFont val="ＭＳ Ｐゴシック"/>
        <family val="3"/>
        <charset val="128"/>
      </rPr>
      <t>傷害・損害保険</t>
    </r>
    <rPh sb="0" eb="1">
      <t>タモツ</t>
    </rPh>
    <rPh sb="2" eb="3">
      <t>ケン</t>
    </rPh>
    <rPh sb="4" eb="5">
      <t>リョウ</t>
    </rPh>
    <rPh sb="9" eb="11">
      <t>ショウガイ</t>
    </rPh>
    <rPh sb="12" eb="14">
      <t>ソンガイ</t>
    </rPh>
    <rPh sb="14" eb="16">
      <t>ホケン</t>
    </rPh>
    <phoneticPr fontId="2"/>
  </si>
  <si>
    <r>
      <t>委　託　料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舞台・音響
照明の委託等</t>
    </r>
    <rPh sb="0" eb="1">
      <t>イ</t>
    </rPh>
    <rPh sb="2" eb="3">
      <t>コトヅケ</t>
    </rPh>
    <rPh sb="4" eb="5">
      <t>リョウ</t>
    </rPh>
    <rPh sb="10" eb="12">
      <t>ブタイ</t>
    </rPh>
    <rPh sb="13" eb="15">
      <t>オンキョウ</t>
    </rPh>
    <rPh sb="16" eb="18">
      <t>ショウメイ</t>
    </rPh>
    <rPh sb="19" eb="21">
      <t>イタク</t>
    </rPh>
    <rPh sb="21" eb="22">
      <t>トウ</t>
    </rPh>
    <phoneticPr fontId="2"/>
  </si>
  <si>
    <r>
      <t>使用料および賃借料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レンタカー、練習会場
機器レンタル等</t>
    </r>
    <rPh sb="0" eb="3">
      <t>シヨウリョウ</t>
    </rPh>
    <rPh sb="6" eb="8">
      <t>チンシャク</t>
    </rPh>
    <rPh sb="8" eb="9">
      <t>リョウ</t>
    </rPh>
    <rPh sb="20" eb="22">
      <t>レンシュウ</t>
    </rPh>
    <rPh sb="22" eb="24">
      <t>カイジョウ</t>
    </rPh>
    <rPh sb="25" eb="27">
      <t>キキ</t>
    </rPh>
    <rPh sb="31" eb="32">
      <t>トウ</t>
    </rPh>
    <phoneticPr fontId="2"/>
  </si>
  <si>
    <r>
      <t>印刷製本費　/</t>
    </r>
    <r>
      <rPr>
        <sz val="12"/>
        <color indexed="10"/>
        <rFont val="ＭＳ Ｐゴシック"/>
        <family val="3"/>
        <charset val="128"/>
      </rPr>
      <t>10</t>
    </r>
    <r>
      <rPr>
        <sz val="12"/>
        <rFont val="ＭＳ Ｐゴシック"/>
        <family val="3"/>
        <charset val="128"/>
      </rPr>
      <t xml:space="preserve">
</t>
    </r>
    <r>
      <rPr>
        <sz val="12"/>
        <color indexed="16"/>
        <rFont val="ＭＳ Ｐゴシック"/>
        <family val="3"/>
        <charset val="128"/>
      </rPr>
      <t>ポスター・チラシ
パンフレット等</t>
    </r>
    <rPh sb="0" eb="2">
      <t>インサツ</t>
    </rPh>
    <rPh sb="2" eb="4">
      <t>セイホン</t>
    </rPh>
    <rPh sb="4" eb="5">
      <t>ヒ</t>
    </rPh>
    <rPh sb="25" eb="26">
      <t>トウ</t>
    </rPh>
    <phoneticPr fontId="2"/>
  </si>
  <si>
    <t>（様式 4-1）</t>
    <rPh sb="1" eb="3">
      <t>ヨウシキ</t>
    </rPh>
    <phoneticPr fontId="2"/>
  </si>
  <si>
    <t>※色のついているセルは自動計算されますので入力しないでください。</t>
    <rPh sb="1" eb="2">
      <t>ショク</t>
    </rPh>
    <rPh sb="11" eb="13">
      <t>ジドウ</t>
    </rPh>
    <rPh sb="13" eb="15">
      <t>ケイサン</t>
    </rPh>
    <rPh sb="21" eb="23">
      <t>ニュウリョク</t>
    </rPh>
    <phoneticPr fontId="2"/>
  </si>
  <si>
    <t>※小計の収入は百円単位切り捨て、支出は１円単位切り上げしています。</t>
    <rPh sb="1" eb="3">
      <t>ショウケイ</t>
    </rPh>
    <rPh sb="4" eb="6">
      <t>シュウニュウ</t>
    </rPh>
    <rPh sb="7" eb="9">
      <t>ヒャクエン</t>
    </rPh>
    <rPh sb="9" eb="11">
      <t>タンイ</t>
    </rPh>
    <rPh sb="11" eb="12">
      <t>キ</t>
    </rPh>
    <rPh sb="13" eb="14">
      <t>ス</t>
    </rPh>
    <rPh sb="16" eb="18">
      <t>シシュツ</t>
    </rPh>
    <rPh sb="20" eb="21">
      <t>エン</t>
    </rPh>
    <rPh sb="21" eb="23">
      <t>タンイ</t>
    </rPh>
    <rPh sb="23" eb="24">
      <t>キ</t>
    </rPh>
    <rPh sb="25" eb="26">
      <t>ア</t>
    </rPh>
    <phoneticPr fontId="2"/>
  </si>
  <si>
    <t>※各科目の後はエクセルの行数を表しており、非表示設定になっています。 行数を増やすときは、左端の数字をマウスの左クリックで選択して再表示させます。</t>
    <rPh sb="1" eb="4">
      <t>カクカモク</t>
    </rPh>
    <rPh sb="5" eb="6">
      <t>アト</t>
    </rPh>
    <rPh sb="12" eb="14">
      <t>ギョウスウ</t>
    </rPh>
    <rPh sb="15" eb="16">
      <t>アラワ</t>
    </rPh>
    <rPh sb="21" eb="24">
      <t>ヒヒョウジ</t>
    </rPh>
    <rPh sb="24" eb="26">
      <t>セッテイ</t>
    </rPh>
    <phoneticPr fontId="2"/>
  </si>
  <si>
    <t>※この科目は、出演者に対するものでも対象外です。</t>
    <rPh sb="3" eb="5">
      <t>カモク</t>
    </rPh>
    <rPh sb="7" eb="10">
      <t>シュツエンシャ</t>
    </rPh>
    <rPh sb="11" eb="12">
      <t>タイ</t>
    </rPh>
    <rPh sb="18" eb="20">
      <t>タイショウ</t>
    </rPh>
    <rPh sb="20" eb="21">
      <t>ソト</t>
    </rPh>
    <phoneticPr fontId="2"/>
  </si>
  <si>
    <t>※財団用欄で記入不要です。</t>
    <rPh sb="1" eb="3">
      <t>ザイダン</t>
    </rPh>
    <rPh sb="4" eb="5">
      <t>ラン</t>
    </rPh>
    <phoneticPr fontId="2"/>
  </si>
  <si>
    <t>財団負担額</t>
    <rPh sb="0" eb="2">
      <t>ザイダン</t>
    </rPh>
    <rPh sb="2" eb="4">
      <t>フタン</t>
    </rPh>
    <rPh sb="4" eb="5">
      <t>ガク</t>
    </rPh>
    <phoneticPr fontId="2"/>
  </si>
  <si>
    <t>※通常の事務用品は計上できません。</t>
    <rPh sb="1" eb="3">
      <t>ツウジョウ</t>
    </rPh>
    <rPh sb="4" eb="6">
      <t>ジム</t>
    </rPh>
    <rPh sb="6" eb="8">
      <t>ヨウヒン</t>
    </rPh>
    <rPh sb="9" eb="11">
      <t>ケイジョウ</t>
    </rPh>
    <phoneticPr fontId="2"/>
  </si>
  <si>
    <t>※財団では、青少年＝25歳未満にしています。</t>
    <rPh sb="1" eb="3">
      <t>ザイダン</t>
    </rPh>
    <rPh sb="6" eb="9">
      <t>セイショウネン</t>
    </rPh>
    <rPh sb="12" eb="13">
      <t>サイ</t>
    </rPh>
    <rPh sb="13" eb="15">
      <t>ミマン</t>
    </rPh>
    <phoneticPr fontId="2"/>
  </si>
  <si>
    <t>25才未満</t>
    <rPh sb="2" eb="3">
      <t>サイ</t>
    </rPh>
    <rPh sb="3" eb="5">
      <t>ミマン</t>
    </rPh>
    <phoneticPr fontId="2"/>
  </si>
  <si>
    <t>25才未満</t>
    <rPh sb="2" eb="5">
      <t>サイミマン</t>
    </rPh>
    <phoneticPr fontId="2"/>
  </si>
  <si>
    <r>
      <t>入　　場　　料　/</t>
    </r>
    <r>
      <rPr>
        <sz val="12"/>
        <color indexed="10"/>
        <rFont val="ＭＳ Ｐゴシック"/>
        <family val="3"/>
        <charset val="128"/>
      </rPr>
      <t>6
25才未満の料金設定
必要です。</t>
    </r>
    <rPh sb="0" eb="1">
      <t>イリ</t>
    </rPh>
    <rPh sb="3" eb="4">
      <t>ジョウ</t>
    </rPh>
    <rPh sb="6" eb="7">
      <t>リョウ</t>
    </rPh>
    <rPh sb="14" eb="15">
      <t>サイ</t>
    </rPh>
    <rPh sb="15" eb="17">
      <t>ミマン</t>
    </rPh>
    <rPh sb="18" eb="20">
      <t>リョウキン</t>
    </rPh>
    <rPh sb="20" eb="22">
      <t>セッテイ</t>
    </rPh>
    <rPh sb="23" eb="25">
      <t>ヒツヨウ</t>
    </rPh>
    <phoneticPr fontId="2"/>
  </si>
  <si>
    <t>提案者自主財源</t>
    <rPh sb="0" eb="2">
      <t>テイアン</t>
    </rPh>
    <rPh sb="2" eb="3">
      <t>シャ</t>
    </rPh>
    <rPh sb="3" eb="5">
      <t>ジシュ</t>
    </rPh>
    <rPh sb="5" eb="7">
      <t>ザイゲン</t>
    </rPh>
    <phoneticPr fontId="2"/>
  </si>
  <si>
    <t>自主企画</t>
    <rPh sb="0" eb="2">
      <t>ジシュ</t>
    </rPh>
    <rPh sb="2" eb="4">
      <t>キカク</t>
    </rPh>
    <phoneticPr fontId="2"/>
  </si>
  <si>
    <r>
      <t>人　件　費　/</t>
    </r>
    <r>
      <rPr>
        <sz val="12"/>
        <color indexed="10"/>
        <rFont val="ＭＳ Ｐゴシック"/>
        <family val="3"/>
        <charset val="128"/>
      </rPr>
      <t>3</t>
    </r>
    <rPh sb="0" eb="1">
      <t>ヒト</t>
    </rPh>
    <rPh sb="2" eb="3">
      <t>ケン</t>
    </rPh>
    <rPh sb="4" eb="5">
      <t>ヒ</t>
    </rPh>
    <phoneticPr fontId="2"/>
  </si>
  <si>
    <r>
      <t>燃料費　/</t>
    </r>
    <r>
      <rPr>
        <sz val="12"/>
        <color indexed="10"/>
        <rFont val="ＭＳ Ｐゴシック"/>
        <family val="3"/>
        <charset val="128"/>
      </rPr>
      <t>10</t>
    </r>
    <rPh sb="0" eb="3">
      <t>ネンリョウヒ</t>
    </rPh>
    <phoneticPr fontId="2"/>
  </si>
  <si>
    <r>
      <t>光 熱 水 費/</t>
    </r>
    <r>
      <rPr>
        <sz val="12"/>
        <color indexed="10"/>
        <rFont val="ＭＳ Ｐゴシック"/>
        <family val="3"/>
        <charset val="128"/>
      </rPr>
      <t>5</t>
    </r>
    <rPh sb="0" eb="1">
      <t>ヒカリ</t>
    </rPh>
    <rPh sb="2" eb="3">
      <t>ネツ</t>
    </rPh>
    <rPh sb="4" eb="5">
      <t>スイ</t>
    </rPh>
    <rPh sb="6" eb="7">
      <t>ヒ</t>
    </rPh>
    <phoneticPr fontId="2"/>
  </si>
  <si>
    <r>
      <t>修   繕   費　/</t>
    </r>
    <r>
      <rPr>
        <sz val="12"/>
        <color indexed="10"/>
        <rFont val="ＭＳ Ｐゴシック"/>
        <family val="3"/>
        <charset val="128"/>
      </rPr>
      <t>10</t>
    </r>
    <rPh sb="0" eb="1">
      <t>オサム</t>
    </rPh>
    <rPh sb="4" eb="5">
      <t>ツクロ</t>
    </rPh>
    <rPh sb="8" eb="9">
      <t>ヒ</t>
    </rPh>
    <phoneticPr fontId="2"/>
  </si>
  <si>
    <r>
      <t>※滋賀県の最低賃金単価は</t>
    </r>
    <r>
      <rPr>
        <b/>
        <sz val="12"/>
        <color rgb="FFFF0000"/>
        <rFont val="ＭＳ Ｐゴシック"/>
        <family val="3"/>
        <charset val="128"/>
      </rPr>
      <t>\896</t>
    </r>
    <r>
      <rPr>
        <b/>
        <sz val="12"/>
        <rFont val="ＭＳ Ｐゴシック"/>
        <family val="3"/>
        <charset val="128"/>
      </rPr>
      <t>／１時間です。</t>
    </r>
    <phoneticPr fontId="2"/>
  </si>
  <si>
    <t>財　　　源　　　内　　　容</t>
    <phoneticPr fontId="2"/>
  </si>
  <si>
    <t>精算金額</t>
    <rPh sb="0" eb="2">
      <t>セイサン</t>
    </rPh>
    <rPh sb="2" eb="4">
      <t>キンガク</t>
    </rPh>
    <phoneticPr fontId="2"/>
  </si>
  <si>
    <t>びわ湖芸術文化財団</t>
    <rPh sb="2" eb="3">
      <t>コ</t>
    </rPh>
    <rPh sb="3" eb="5">
      <t>ゲイジュツ</t>
    </rPh>
    <rPh sb="5" eb="7">
      <t>ブンカ</t>
    </rPh>
    <rPh sb="7" eb="9">
      <t>ザイダン</t>
    </rPh>
    <phoneticPr fontId="2"/>
  </si>
  <si>
    <t>提案者</t>
    <rPh sb="0" eb="3">
      <t>テイアンシャ</t>
    </rPh>
    <phoneticPr fontId="2"/>
  </si>
  <si>
    <t>※　当初の計画予算を超過した場合、提案者が不足分を負担することとする。</t>
    <rPh sb="2" eb="4">
      <t>トウショ</t>
    </rPh>
    <rPh sb="5" eb="7">
      <t>ケイカク</t>
    </rPh>
    <rPh sb="7" eb="9">
      <t>ヨサン</t>
    </rPh>
    <rPh sb="10" eb="12">
      <t>チョウカ</t>
    </rPh>
    <rPh sb="14" eb="16">
      <t>バアイ</t>
    </rPh>
    <rPh sb="17" eb="20">
      <t>テイアンシャ</t>
    </rPh>
    <rPh sb="21" eb="24">
      <t>フソクブン</t>
    </rPh>
    <rPh sb="25" eb="27">
      <t>フタン</t>
    </rPh>
    <phoneticPr fontId="2"/>
  </si>
  <si>
    <t>収入金額</t>
    <rPh sb="0" eb="2">
      <t>シュウニュウ</t>
    </rPh>
    <rPh sb="2" eb="4">
      <t>キンガク</t>
    </rPh>
    <phoneticPr fontId="2"/>
  </si>
  <si>
    <t>支出金額
(対象経費）</t>
    <rPh sb="0" eb="2">
      <t>シシュツ</t>
    </rPh>
    <rPh sb="2" eb="4">
      <t>キンガク</t>
    </rPh>
    <rPh sb="6" eb="8">
      <t>タイショウ</t>
    </rPh>
    <rPh sb="8" eb="10">
      <t>ケイヒ</t>
    </rPh>
    <phoneticPr fontId="2"/>
  </si>
  <si>
    <t>支出金額
(対象外経費）</t>
    <rPh sb="0" eb="2">
      <t>シシュツ</t>
    </rPh>
    <rPh sb="2" eb="4">
      <t>キンガク</t>
    </rPh>
    <rPh sb="6" eb="8">
      <t>タイショウ</t>
    </rPh>
    <rPh sb="8" eb="9">
      <t>ガイ</t>
    </rPh>
    <rPh sb="9" eb="11">
      <t>ケイヒ</t>
    </rPh>
    <phoneticPr fontId="2"/>
  </si>
  <si>
    <t>財団負担金額</t>
    <rPh sb="0" eb="2">
      <t>ザイダン</t>
    </rPh>
    <rPh sb="2" eb="4">
      <t>フタン</t>
    </rPh>
    <rPh sb="4" eb="6">
      <t>キンガク</t>
    </rPh>
    <phoneticPr fontId="2"/>
  </si>
  <si>
    <t>提案者負担金額</t>
    <rPh sb="0" eb="3">
      <t>テイアンシャ</t>
    </rPh>
    <rPh sb="3" eb="5">
      <t>フタン</t>
    </rPh>
    <rPh sb="5" eb="7">
      <t>キンガク</t>
    </rPh>
    <phoneticPr fontId="2"/>
  </si>
  <si>
    <t>　　（財団の負担金額は、上記金額を上限とする。）</t>
    <rPh sb="3" eb="5">
      <t>ザイダン</t>
    </rPh>
    <rPh sb="6" eb="9">
      <t>フタンキン</t>
    </rPh>
    <rPh sb="12" eb="14">
      <t>ジョウキ</t>
    </rPh>
    <rPh sb="14" eb="16">
      <t>キンガク</t>
    </rPh>
    <rPh sb="17" eb="19">
      <t>ジョウゲン</t>
    </rPh>
    <phoneticPr fontId="2"/>
  </si>
  <si>
    <t>民間等補助金</t>
    <rPh sb="0" eb="2">
      <t>ミンカン</t>
    </rPh>
    <rPh sb="2" eb="3">
      <t>ナド</t>
    </rPh>
    <rPh sb="3" eb="6">
      <t>ホジョキン</t>
    </rPh>
    <phoneticPr fontId="2"/>
  </si>
  <si>
    <t>対象経費支出金額の
負担割合</t>
    <rPh sb="0" eb="2">
      <t>タイショウ</t>
    </rPh>
    <rPh sb="2" eb="4">
      <t>ケイヒ</t>
    </rPh>
    <rPh sb="4" eb="6">
      <t>シシュツ</t>
    </rPh>
    <rPh sb="6" eb="8">
      <t>キンガク</t>
    </rPh>
    <rPh sb="10" eb="12">
      <t>フタン</t>
    </rPh>
    <rPh sb="12" eb="14">
      <t>ワリアイ</t>
    </rPh>
    <phoneticPr fontId="2"/>
  </si>
  <si>
    <t>※支出金額（対象経費）の60％か、
300万円のいずれか少ない金額</t>
    <rPh sb="1" eb="3">
      <t>シシュツ</t>
    </rPh>
    <rPh sb="3" eb="5">
      <t>キンガク</t>
    </rPh>
    <rPh sb="6" eb="10">
      <t>タイショウケイヒ</t>
    </rPh>
    <rPh sb="21" eb="23">
      <t>マンエン</t>
    </rPh>
    <rPh sb="28" eb="29">
      <t>スク</t>
    </rPh>
    <rPh sb="31" eb="33">
      <t>キンガク</t>
    </rPh>
    <phoneticPr fontId="2"/>
  </si>
  <si>
    <t>-</t>
    <phoneticPr fontId="2"/>
  </si>
  <si>
    <t>…　①</t>
    <phoneticPr fontId="2"/>
  </si>
  <si>
    <t>…　②</t>
    <phoneticPr fontId="2"/>
  </si>
  <si>
    <t>※①-②の金額</t>
    <rPh sb="5" eb="7">
      <t>キンガク</t>
    </rPh>
    <phoneticPr fontId="2"/>
  </si>
  <si>
    <t>※②÷①×100</t>
    <phoneticPr fontId="2"/>
  </si>
  <si>
    <t>…　③</t>
    <phoneticPr fontId="2"/>
  </si>
  <si>
    <t>※③÷①×100</t>
    <phoneticPr fontId="2"/>
  </si>
  <si>
    <t>…　⑤</t>
    <phoneticPr fontId="2"/>
  </si>
  <si>
    <t>…　⑥</t>
    <phoneticPr fontId="2"/>
  </si>
  <si>
    <t>…　⑦</t>
    <phoneticPr fontId="2"/>
  </si>
  <si>
    <t>％</t>
    <phoneticPr fontId="2"/>
  </si>
  <si>
    <t>※⑦×⑤％</t>
    <phoneticPr fontId="2"/>
  </si>
  <si>
    <t>※⑦×⑥％</t>
    <phoneticPr fontId="2"/>
  </si>
  <si>
    <t>=</t>
    <phoneticPr fontId="2"/>
  </si>
  <si>
    <t>＋</t>
    <phoneticPr fontId="2"/>
  </si>
  <si>
    <t>＝</t>
    <phoneticPr fontId="2"/>
  </si>
  <si>
    <t>対象経費の合計</t>
    <rPh sb="0" eb="2">
      <t>タイショウ</t>
    </rPh>
    <rPh sb="2" eb="4">
      <t>ケイヒ</t>
    </rPh>
    <rPh sb="5" eb="6">
      <t>ゴウ</t>
    </rPh>
    <rPh sb="6" eb="7">
      <t>ケイ</t>
    </rPh>
    <phoneticPr fontId="2"/>
  </si>
  <si>
    <t>令和６年度 滋賀県アートコラボレーション事業　収支予算書　</t>
    <rPh sb="3" eb="5">
      <t>ネンド</t>
    </rPh>
    <rPh sb="6" eb="8">
      <t>シガ</t>
    </rPh>
    <rPh sb="8" eb="9">
      <t>ケン</t>
    </rPh>
    <rPh sb="23" eb="25">
      <t>シュウシ</t>
    </rPh>
    <rPh sb="25" eb="27">
      <t>ヨサン</t>
    </rPh>
    <rPh sb="27" eb="2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</si>
</sst>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2"/>
      <color indexed="10"/>
      <name val="ＭＳ Ｐゴシック"/>
      <family val="3"/>
      <charset val="128"/>
    </font>
    <font>
      <b/>
      <sz val="12"/>
      <color indexed="10"/>
      <name val="ＭＳ Ｐゴシック"/>
      <family val="3"/>
      <charset val="128"/>
    </font>
    <font>
      <b/>
      <sz val="14"/>
      <name val="ＭＳ Ｐゴシック"/>
      <family val="3"/>
      <charset val="128"/>
    </font>
    <font>
      <b/>
      <sz val="12"/>
      <color indexed="20"/>
      <name val="ＭＳ Ｐゴシック"/>
      <family val="3"/>
      <charset val="128"/>
    </font>
    <font>
      <b/>
      <sz val="14"/>
      <color indexed="20"/>
      <name val="ＭＳ Ｐゴシック"/>
      <family val="3"/>
      <charset val="128"/>
    </font>
    <font>
      <sz val="12"/>
      <color indexed="16"/>
      <name val="ＭＳ Ｐゴシック"/>
      <family val="3"/>
      <charset val="128"/>
    </font>
    <font>
      <b/>
      <sz val="14"/>
      <color indexed="10"/>
      <name val="ＭＳ Ｐゴシック"/>
      <family val="3"/>
      <charset val="128"/>
    </font>
    <font>
      <b/>
      <sz val="16"/>
      <name val="ＭＳ Ｐゴシック"/>
      <family val="3"/>
      <charset val="128"/>
    </font>
    <font>
      <sz val="16"/>
      <name val="ＭＳ Ｐゴシック"/>
      <family val="3"/>
      <charset val="128"/>
    </font>
    <font>
      <sz val="12"/>
      <color indexed="60"/>
      <name val="ＭＳ Ｐゴシック"/>
      <family val="3"/>
      <charset val="128"/>
    </font>
    <font>
      <b/>
      <sz val="12"/>
      <color rgb="FFFF0000"/>
      <name val="ＭＳ Ｐゴシック"/>
      <family val="3"/>
      <charset val="128"/>
    </font>
    <font>
      <sz val="9"/>
      <name val="ＭＳ Ｐゴシック"/>
      <family val="3"/>
      <charset val="128"/>
    </font>
    <font>
      <b/>
      <sz val="12"/>
      <color theme="4"/>
      <name val="ＭＳ Ｐゴシック"/>
      <family val="3"/>
      <charset val="128"/>
    </font>
    <font>
      <b/>
      <sz val="10"/>
      <color indexed="20"/>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theme="3" tint="0.79998168889431442"/>
        <bgColor indexed="64"/>
      </patternFill>
    </fill>
  </fills>
  <borders count="7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medium">
        <color indexed="64"/>
      </right>
      <top style="hair">
        <color indexed="64"/>
      </top>
      <bottom style="dashed">
        <color indexed="64"/>
      </bottom>
      <diagonal/>
    </border>
    <border>
      <left style="thin">
        <color indexed="64"/>
      </left>
      <right/>
      <top style="dashed">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278">
    <xf numFmtId="0" fontId="0" fillId="0" borderId="0" xfId="0"/>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pplyAlignment="1">
      <alignment horizontal="center" vertical="center"/>
    </xf>
    <xf numFmtId="38" fontId="3" fillId="0" borderId="0" xfId="1" applyFont="1" applyFill="1" applyAlignment="1" applyProtection="1">
      <alignment vertical="center"/>
      <protection locked="0"/>
    </xf>
    <xf numFmtId="38" fontId="5" fillId="0" borderId="0" xfId="1" applyFont="1" applyFill="1" applyBorder="1" applyAlignment="1" applyProtection="1">
      <alignment horizontal="left" vertical="center" wrapText="1"/>
      <protection locked="0"/>
    </xf>
    <xf numFmtId="38" fontId="5" fillId="0" borderId="0" xfId="1" applyFont="1" applyFill="1" applyAlignment="1" applyProtection="1">
      <alignment vertical="center" wrapText="1"/>
      <protection locked="0"/>
    </xf>
    <xf numFmtId="38" fontId="3" fillId="0" borderId="20" xfId="1" applyFont="1" applyFill="1" applyBorder="1" applyAlignment="1" applyProtection="1">
      <alignment horizontal="center" vertical="center"/>
      <protection locked="0"/>
    </xf>
    <xf numFmtId="38" fontId="3" fillId="0" borderId="20" xfId="1" applyFont="1" applyFill="1" applyBorder="1" applyAlignment="1" applyProtection="1">
      <alignment horizontal="right" vertical="center"/>
      <protection locked="0"/>
    </xf>
    <xf numFmtId="38" fontId="3" fillId="0" borderId="28" xfId="1" applyFont="1" applyFill="1" applyBorder="1" applyAlignment="1" applyProtection="1">
      <alignment vertical="center"/>
      <protection locked="0"/>
    </xf>
    <xf numFmtId="38" fontId="3" fillId="0" borderId="20" xfId="1" applyFont="1" applyFill="1" applyBorder="1" applyAlignment="1" applyProtection="1">
      <alignment vertical="center"/>
      <protection locked="0"/>
    </xf>
    <xf numFmtId="38" fontId="3" fillId="0" borderId="11" xfId="1" applyFont="1" applyFill="1" applyBorder="1" applyAlignment="1" applyProtection="1">
      <alignment horizontal="center" vertical="center"/>
      <protection locked="0"/>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pplyProtection="1">
      <alignment vertical="center"/>
      <protection locked="0"/>
    </xf>
    <xf numFmtId="38" fontId="5" fillId="2" borderId="12" xfId="1" applyFont="1" applyFill="1" applyBorder="1" applyAlignment="1" applyProtection="1">
      <alignment vertical="center"/>
      <protection locked="0"/>
    </xf>
    <xf numFmtId="38" fontId="5" fillId="2" borderId="13" xfId="1"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38" fontId="3" fillId="0" borderId="8" xfId="1" applyFont="1" applyFill="1" applyBorder="1" applyAlignment="1" applyProtection="1">
      <alignment vertical="center"/>
      <protection locked="0"/>
    </xf>
    <xf numFmtId="38" fontId="3" fillId="0" borderId="9" xfId="1" applyFont="1" applyFill="1" applyBorder="1" applyAlignment="1" applyProtection="1">
      <alignment horizontal="center" vertical="center"/>
      <protection locked="0"/>
    </xf>
    <xf numFmtId="38" fontId="3" fillId="0" borderId="9" xfId="1" applyFont="1" applyFill="1" applyBorder="1" applyAlignment="1" applyProtection="1">
      <alignment vertical="center"/>
      <protection locked="0"/>
    </xf>
    <xf numFmtId="40" fontId="3" fillId="0" borderId="9" xfId="1" applyNumberFormat="1" applyFont="1" applyFill="1" applyBorder="1" applyAlignment="1" applyProtection="1">
      <alignment vertical="center"/>
      <protection locked="0"/>
    </xf>
    <xf numFmtId="38" fontId="5" fillId="2" borderId="9" xfId="1" applyFont="1" applyFill="1" applyBorder="1" applyAlignment="1" applyProtection="1">
      <alignment vertical="center"/>
      <protection locked="0"/>
    </xf>
    <xf numFmtId="38" fontId="5" fillId="2" borderId="10" xfId="1" applyFont="1" applyFill="1" applyBorder="1" applyAlignment="1" applyProtection="1">
      <alignment horizontal="center" vertical="center"/>
      <protection locked="0"/>
    </xf>
    <xf numFmtId="38" fontId="3" fillId="0" borderId="11" xfId="1" applyFont="1" applyFill="1" applyBorder="1" applyAlignment="1" applyProtection="1">
      <alignment vertical="center"/>
      <protection locked="0"/>
    </xf>
    <xf numFmtId="40" fontId="3" fillId="0" borderId="12" xfId="1" applyNumberFormat="1" applyFont="1" applyFill="1" applyBorder="1" applyAlignment="1" applyProtection="1">
      <alignment vertical="center"/>
      <protection locked="0"/>
    </xf>
    <xf numFmtId="38" fontId="5" fillId="2" borderId="17" xfId="1" applyFont="1" applyFill="1" applyBorder="1" applyAlignment="1" applyProtection="1">
      <alignment vertical="center"/>
      <protection locked="0"/>
    </xf>
    <xf numFmtId="38" fontId="5" fillId="2" borderId="18" xfId="1" applyFont="1" applyFill="1" applyBorder="1" applyAlignment="1" applyProtection="1">
      <alignment vertical="center"/>
      <protection locked="0"/>
    </xf>
    <xf numFmtId="38" fontId="5" fillId="2" borderId="18" xfId="1" applyFont="1" applyFill="1" applyBorder="1" applyAlignment="1" applyProtection="1">
      <alignment horizontal="center" vertical="center"/>
      <protection locked="0"/>
    </xf>
    <xf numFmtId="38" fontId="5" fillId="2" borderId="19" xfId="1" applyFont="1" applyFill="1" applyBorder="1" applyAlignment="1" applyProtection="1">
      <alignment horizontal="center" vertical="center"/>
      <protection locked="0"/>
    </xf>
    <xf numFmtId="38" fontId="3" fillId="0" borderId="2" xfId="1" applyFont="1" applyFill="1" applyBorder="1" applyAlignment="1" applyProtection="1">
      <alignment vertical="center"/>
      <protection locked="0"/>
    </xf>
    <xf numFmtId="38" fontId="3" fillId="0" borderId="3" xfId="1" applyFont="1" applyFill="1" applyBorder="1" applyAlignment="1" applyProtection="1">
      <alignment vertical="center"/>
      <protection locked="0"/>
    </xf>
    <xf numFmtId="38" fontId="3" fillId="0" borderId="0" xfId="1" applyFont="1" applyFill="1" applyAlignment="1" applyProtection="1">
      <alignment horizontal="center" vertical="center"/>
      <protection locked="0"/>
    </xf>
    <xf numFmtId="38" fontId="3" fillId="0" borderId="0" xfId="1" applyFont="1" applyFill="1" applyAlignment="1" applyProtection="1">
      <alignment horizontal="left" vertical="center"/>
      <protection locked="0"/>
    </xf>
    <xf numFmtId="38" fontId="5" fillId="0" borderId="0" xfId="1" applyFont="1" applyFill="1" applyBorder="1" applyAlignment="1" applyProtection="1">
      <alignment horizontal="center" vertical="center"/>
    </xf>
    <xf numFmtId="38" fontId="3" fillId="0" borderId="0" xfId="1" applyFont="1" applyFill="1" applyBorder="1" applyAlignment="1" applyProtection="1">
      <alignment horizontal="center" vertical="center"/>
    </xf>
    <xf numFmtId="38" fontId="5" fillId="0" borderId="20" xfId="1" applyFont="1" applyFill="1" applyBorder="1" applyAlignment="1" applyProtection="1">
      <alignment vertical="center"/>
      <protection locked="0"/>
    </xf>
    <xf numFmtId="38" fontId="5" fillId="0" borderId="21" xfId="1" applyFont="1" applyFill="1" applyBorder="1" applyAlignment="1" applyProtection="1">
      <alignment horizontal="center" vertical="center"/>
      <protection locked="0"/>
    </xf>
    <xf numFmtId="0" fontId="6" fillId="0" borderId="5" xfId="0" applyFont="1" applyBorder="1" applyAlignment="1">
      <alignment vertical="center"/>
    </xf>
    <xf numFmtId="38" fontId="5" fillId="2" borderId="20" xfId="1" applyFont="1" applyFill="1" applyBorder="1" applyAlignment="1" applyProtection="1">
      <alignment vertical="center"/>
    </xf>
    <xf numFmtId="38" fontId="5" fillId="2" borderId="21" xfId="1" applyFont="1" applyFill="1" applyBorder="1" applyAlignment="1" applyProtection="1">
      <alignment horizontal="center" vertical="center"/>
    </xf>
    <xf numFmtId="38" fontId="5" fillId="2" borderId="12" xfId="1" applyFont="1" applyFill="1" applyBorder="1" applyAlignment="1" applyProtection="1">
      <alignment vertical="center"/>
    </xf>
    <xf numFmtId="38" fontId="5" fillId="2" borderId="13" xfId="1" applyFont="1" applyFill="1" applyBorder="1" applyAlignment="1" applyProtection="1">
      <alignment horizontal="center" vertical="center"/>
    </xf>
    <xf numFmtId="38" fontId="5" fillId="2" borderId="26" xfId="1" applyFont="1" applyFill="1" applyBorder="1" applyAlignment="1" applyProtection="1">
      <alignment vertical="center"/>
    </xf>
    <xf numFmtId="38" fontId="5" fillId="2" borderId="27" xfId="1" applyFont="1" applyFill="1" applyBorder="1" applyAlignment="1" applyProtection="1">
      <alignment horizontal="center" vertical="center"/>
    </xf>
    <xf numFmtId="38" fontId="5" fillId="2" borderId="23" xfId="1" applyFont="1" applyFill="1" applyBorder="1" applyAlignment="1" applyProtection="1">
      <alignment vertical="center"/>
    </xf>
    <xf numFmtId="38" fontId="5" fillId="2" borderId="24" xfId="1" applyFont="1" applyFill="1" applyBorder="1" applyAlignment="1" applyProtection="1">
      <alignment horizontal="center" vertical="center"/>
    </xf>
    <xf numFmtId="38" fontId="5" fillId="2" borderId="15" xfId="1" applyFont="1" applyFill="1" applyBorder="1" applyAlignment="1" applyProtection="1">
      <alignment vertical="center"/>
    </xf>
    <xf numFmtId="38" fontId="5" fillId="2" borderId="16" xfId="1" applyFont="1" applyFill="1" applyBorder="1" applyAlignment="1" applyProtection="1">
      <alignment horizontal="center" vertical="center"/>
    </xf>
    <xf numFmtId="38" fontId="5" fillId="2" borderId="23" xfId="1" applyFont="1" applyFill="1" applyBorder="1" applyAlignment="1" applyProtection="1">
      <alignment horizontal="center" vertical="center"/>
    </xf>
    <xf numFmtId="38" fontId="5" fillId="2" borderId="26" xfId="1" applyFont="1" applyFill="1" applyBorder="1" applyAlignment="1" applyProtection="1">
      <alignment horizontal="center" vertical="center"/>
    </xf>
    <xf numFmtId="38" fontId="3" fillId="0" borderId="25" xfId="1" applyFont="1" applyFill="1" applyBorder="1" applyAlignment="1" applyProtection="1">
      <alignment horizontal="center" vertical="center"/>
    </xf>
    <xf numFmtId="38" fontId="3" fillId="0" borderId="20" xfId="1" applyFont="1" applyFill="1" applyBorder="1" applyAlignment="1" applyProtection="1">
      <alignment horizontal="center" vertical="center"/>
    </xf>
    <xf numFmtId="38" fontId="3" fillId="0" borderId="11" xfId="1" applyFont="1" applyFill="1" applyBorder="1" applyAlignment="1" applyProtection="1">
      <alignment horizontal="center" vertical="center"/>
    </xf>
    <xf numFmtId="38" fontId="3" fillId="0" borderId="12" xfId="1" applyFont="1" applyFill="1" applyBorder="1" applyAlignment="1" applyProtection="1">
      <alignment horizontal="center" vertical="center"/>
    </xf>
    <xf numFmtId="38" fontId="5" fillId="2" borderId="22" xfId="1" applyFont="1" applyFill="1" applyBorder="1" applyAlignment="1" applyProtection="1">
      <alignment vertical="center"/>
    </xf>
    <xf numFmtId="38" fontId="5" fillId="2" borderId="23" xfId="1" applyFont="1" applyFill="1" applyBorder="1" applyAlignment="1" applyProtection="1">
      <alignment horizontal="right" vertical="center"/>
    </xf>
    <xf numFmtId="38" fontId="5" fillId="2" borderId="15" xfId="1" applyFont="1" applyFill="1" applyBorder="1" applyAlignment="1" applyProtection="1">
      <alignment horizontal="center" vertical="center"/>
    </xf>
    <xf numFmtId="38" fontId="5" fillId="2" borderId="9" xfId="1" applyFont="1" applyFill="1" applyBorder="1" applyAlignment="1" applyProtection="1">
      <alignment vertical="center"/>
    </xf>
    <xf numFmtId="38" fontId="5" fillId="2" borderId="10" xfId="1" applyFont="1" applyFill="1" applyBorder="1" applyAlignment="1" applyProtection="1">
      <alignment horizontal="center" vertical="center"/>
    </xf>
    <xf numFmtId="38" fontId="5" fillId="2" borderId="18" xfId="1" applyFont="1" applyFill="1" applyBorder="1" applyAlignment="1" applyProtection="1">
      <alignment vertical="center"/>
    </xf>
    <xf numFmtId="38" fontId="5" fillId="2" borderId="19" xfId="1" applyFont="1" applyFill="1" applyBorder="1" applyAlignment="1" applyProtection="1">
      <alignment horizontal="center" vertical="center"/>
    </xf>
    <xf numFmtId="38" fontId="5" fillId="2" borderId="3" xfId="1" applyFont="1" applyFill="1" applyBorder="1" applyAlignment="1" applyProtection="1">
      <alignment vertical="center"/>
    </xf>
    <xf numFmtId="38" fontId="5" fillId="2" borderId="7" xfId="1" applyFont="1" applyFill="1" applyBorder="1" applyAlignment="1" applyProtection="1">
      <alignment vertical="center"/>
    </xf>
    <xf numFmtId="38" fontId="5" fillId="2" borderId="18" xfId="1" applyFont="1" applyFill="1" applyBorder="1" applyAlignment="1" applyProtection="1">
      <alignment horizontal="center" vertical="center"/>
    </xf>
    <xf numFmtId="38" fontId="5" fillId="2" borderId="17" xfId="1" applyFont="1" applyFill="1" applyBorder="1" applyAlignment="1" applyProtection="1">
      <alignment vertical="center"/>
    </xf>
    <xf numFmtId="38" fontId="3" fillId="0" borderId="0" xfId="1" applyFont="1" applyFill="1" applyAlignment="1" applyProtection="1">
      <alignment horizontal="left" vertical="center"/>
    </xf>
    <xf numFmtId="38" fontId="3" fillId="0" borderId="0" xfId="1" applyFont="1" applyFill="1" applyAlignment="1" applyProtection="1">
      <alignment horizontal="center" vertical="center"/>
    </xf>
    <xf numFmtId="38" fontId="3" fillId="0" borderId="0" xfId="1" applyFont="1" applyFill="1" applyAlignment="1" applyProtection="1">
      <alignment vertical="center"/>
    </xf>
    <xf numFmtId="38" fontId="3" fillId="0" borderId="5" xfId="1" applyFont="1" applyFill="1" applyBorder="1" applyAlignment="1" applyProtection="1">
      <alignment vertical="center"/>
    </xf>
    <xf numFmtId="38" fontId="3" fillId="0" borderId="0" xfId="1" applyFont="1" applyFill="1" applyBorder="1" applyAlignment="1" applyProtection="1">
      <alignment vertical="center"/>
    </xf>
    <xf numFmtId="38" fontId="3" fillId="4" borderId="1" xfId="1" applyFont="1" applyFill="1" applyBorder="1" applyAlignment="1" applyProtection="1">
      <alignment vertical="center"/>
    </xf>
    <xf numFmtId="38" fontId="3" fillId="4" borderId="5" xfId="1" applyFont="1" applyFill="1" applyBorder="1" applyAlignment="1" applyProtection="1">
      <alignment vertical="center"/>
    </xf>
    <xf numFmtId="38" fontId="3" fillId="0" borderId="55" xfId="1" applyFont="1" applyFill="1" applyBorder="1" applyAlignment="1" applyProtection="1">
      <alignment vertical="center" wrapText="1"/>
    </xf>
    <xf numFmtId="38" fontId="3" fillId="0" borderId="55" xfId="1" applyFont="1" applyFill="1" applyBorder="1" applyAlignment="1" applyProtection="1">
      <alignment vertical="center"/>
    </xf>
    <xf numFmtId="38" fontId="3" fillId="0" borderId="2" xfId="1" applyFont="1" applyFill="1" applyBorder="1" applyAlignment="1" applyProtection="1">
      <alignment vertical="center"/>
    </xf>
    <xf numFmtId="38" fontId="3" fillId="0" borderId="56" xfId="1" applyFont="1" applyFill="1" applyBorder="1" applyAlignment="1" applyProtection="1">
      <alignment vertical="center"/>
    </xf>
    <xf numFmtId="38" fontId="3" fillId="0" borderId="0" xfId="1" applyFont="1" applyFill="1" applyBorder="1" applyAlignment="1" applyProtection="1">
      <alignment horizontal="right" vertical="center"/>
    </xf>
    <xf numFmtId="38" fontId="3" fillId="0" borderId="29" xfId="1" applyFont="1" applyFill="1" applyBorder="1" applyAlignment="1" applyProtection="1">
      <alignment vertical="center"/>
    </xf>
    <xf numFmtId="38" fontId="3" fillId="0" borderId="69" xfId="1" applyFont="1" applyFill="1" applyBorder="1" applyAlignment="1" applyProtection="1">
      <alignment horizontal="center" vertical="center"/>
    </xf>
    <xf numFmtId="38" fontId="3" fillId="0" borderId="73" xfId="1" applyFont="1" applyFill="1" applyBorder="1" applyAlignment="1" applyProtection="1">
      <alignment horizontal="center" vertical="center"/>
    </xf>
    <xf numFmtId="38" fontId="3" fillId="0" borderId="69" xfId="1" applyFont="1" applyFill="1" applyBorder="1" applyAlignment="1" applyProtection="1">
      <alignment vertical="center"/>
    </xf>
    <xf numFmtId="38" fontId="3" fillId="0" borderId="73" xfId="1" applyFont="1" applyFill="1" applyBorder="1" applyAlignment="1" applyProtection="1">
      <alignment vertical="center"/>
    </xf>
    <xf numFmtId="38" fontId="17" fillId="0" borderId="31" xfId="1" applyFont="1" applyFill="1" applyBorder="1" applyAlignment="1" applyProtection="1">
      <alignment vertical="center"/>
    </xf>
    <xf numFmtId="38" fontId="3" fillId="0" borderId="70" xfId="1" applyFont="1" applyFill="1" applyBorder="1" applyAlignment="1" applyProtection="1">
      <alignment horizontal="center" vertical="center"/>
    </xf>
    <xf numFmtId="38" fontId="19" fillId="0" borderId="70" xfId="1" applyFont="1" applyFill="1" applyBorder="1" applyAlignment="1" applyProtection="1">
      <alignment vertical="center"/>
    </xf>
    <xf numFmtId="38" fontId="5" fillId="0" borderId="74" xfId="1" applyFont="1" applyFill="1" applyBorder="1" applyAlignment="1" applyProtection="1">
      <alignment vertical="center"/>
    </xf>
    <xf numFmtId="38" fontId="3" fillId="0" borderId="70" xfId="1" applyFont="1" applyFill="1" applyBorder="1" applyAlignment="1" applyProtection="1">
      <alignment vertical="center"/>
    </xf>
    <xf numFmtId="38" fontId="17" fillId="0" borderId="70" xfId="1" applyFont="1" applyFill="1" applyBorder="1" applyAlignment="1" applyProtection="1">
      <alignment vertical="center"/>
    </xf>
    <xf numFmtId="38" fontId="3" fillId="0" borderId="33" xfId="1" applyFont="1" applyFill="1" applyBorder="1" applyAlignment="1" applyProtection="1">
      <alignment horizontal="center" vertical="center"/>
      <protection locked="0"/>
    </xf>
    <xf numFmtId="38" fontId="3" fillId="0" borderId="69" xfId="1" applyFont="1" applyFill="1" applyBorder="1" applyAlignment="1" applyProtection="1">
      <alignment horizontal="center" vertical="center"/>
      <protection locked="0"/>
    </xf>
    <xf numFmtId="38" fontId="3" fillId="0" borderId="34" xfId="1" applyFont="1" applyFill="1" applyBorder="1" applyAlignment="1" applyProtection="1">
      <alignment horizontal="center" vertical="center"/>
      <protection locked="0"/>
    </xf>
    <xf numFmtId="38" fontId="3" fillId="0" borderId="70" xfId="1" applyFont="1" applyFill="1" applyBorder="1" applyAlignment="1" applyProtection="1">
      <alignment horizontal="center" vertical="center"/>
      <protection locked="0"/>
    </xf>
    <xf numFmtId="38" fontId="3" fillId="0" borderId="69" xfId="1" applyFont="1" applyFill="1" applyBorder="1" applyAlignment="1" applyProtection="1">
      <alignment horizontal="center" vertical="center" wrapText="1"/>
    </xf>
    <xf numFmtId="38" fontId="3" fillId="0" borderId="30" xfId="1" applyFont="1" applyFill="1" applyBorder="1" applyAlignment="1" applyProtection="1">
      <alignment horizontal="center" vertical="center" wrapText="1"/>
    </xf>
    <xf numFmtId="38" fontId="3" fillId="0" borderId="70" xfId="1" applyFont="1" applyFill="1" applyBorder="1" applyAlignment="1" applyProtection="1">
      <alignment horizontal="center" vertical="center" wrapText="1"/>
    </xf>
    <xf numFmtId="38" fontId="3" fillId="0" borderId="32" xfId="1" applyFont="1" applyFill="1" applyBorder="1" applyAlignment="1" applyProtection="1">
      <alignment horizontal="center" vertical="center" wrapText="1"/>
    </xf>
    <xf numFmtId="38" fontId="17" fillId="0" borderId="41" xfId="1" applyFont="1" applyFill="1" applyBorder="1" applyAlignment="1" applyProtection="1">
      <alignment horizontal="center" vertical="center"/>
    </xf>
    <xf numFmtId="38" fontId="17" fillId="0" borderId="1" xfId="1" applyFont="1" applyFill="1" applyBorder="1" applyAlignment="1" applyProtection="1">
      <alignment horizontal="center" vertical="center"/>
    </xf>
    <xf numFmtId="38" fontId="3" fillId="0" borderId="5"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xf numFmtId="38" fontId="3" fillId="4" borderId="44" xfId="1" applyFont="1" applyFill="1" applyBorder="1" applyAlignment="1" applyProtection="1">
      <alignment horizontal="center" vertical="center"/>
    </xf>
    <xf numFmtId="38" fontId="3" fillId="4" borderId="67" xfId="1" applyFont="1" applyFill="1" applyBorder="1" applyAlignment="1" applyProtection="1">
      <alignment horizontal="center" vertical="center"/>
    </xf>
    <xf numFmtId="38" fontId="3" fillId="4" borderId="45" xfId="1" applyFont="1" applyFill="1" applyBorder="1" applyAlignment="1" applyProtection="1">
      <alignment horizontal="center" vertical="center"/>
    </xf>
    <xf numFmtId="38" fontId="3" fillId="4" borderId="41" xfId="1" applyFont="1" applyFill="1" applyBorder="1" applyAlignment="1" applyProtection="1">
      <alignment horizontal="center" vertical="center" wrapText="1"/>
    </xf>
    <xf numFmtId="38" fontId="3" fillId="4" borderId="1" xfId="1" applyFont="1" applyFill="1" applyBorder="1" applyAlignment="1" applyProtection="1">
      <alignment horizontal="center" vertical="center" wrapText="1"/>
    </xf>
    <xf numFmtId="38" fontId="3" fillId="4" borderId="5" xfId="1" applyFont="1" applyFill="1" applyBorder="1" applyAlignment="1" applyProtection="1">
      <alignment horizontal="center" vertical="center" wrapText="1"/>
    </xf>
    <xf numFmtId="38" fontId="3" fillId="4" borderId="44" xfId="1" applyFont="1" applyFill="1" applyBorder="1" applyAlignment="1" applyProtection="1">
      <alignment horizontal="center" vertical="center" wrapText="1"/>
    </xf>
    <xf numFmtId="38" fontId="3" fillId="4" borderId="67" xfId="1" applyFont="1" applyFill="1" applyBorder="1" applyAlignment="1" applyProtection="1">
      <alignment horizontal="center" vertical="center" wrapText="1"/>
    </xf>
    <xf numFmtId="38" fontId="3" fillId="4" borderId="45" xfId="1" applyFont="1" applyFill="1" applyBorder="1" applyAlignment="1" applyProtection="1">
      <alignment horizontal="center" vertical="center" wrapText="1"/>
    </xf>
    <xf numFmtId="38" fontId="21" fillId="0" borderId="0" xfId="1" applyFont="1" applyFill="1" applyAlignment="1" applyProtection="1">
      <alignment horizontal="left" vertical="center"/>
    </xf>
    <xf numFmtId="38" fontId="5" fillId="0" borderId="41" xfId="1" applyFont="1" applyFill="1" applyBorder="1" applyAlignment="1" applyProtection="1">
      <alignment horizontal="center" vertical="center"/>
    </xf>
    <xf numFmtId="38" fontId="5" fillId="0" borderId="5"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45" xfId="1" applyFont="1" applyFill="1" applyBorder="1" applyAlignment="1" applyProtection="1">
      <alignment horizontal="center" vertical="center"/>
    </xf>
    <xf numFmtId="38" fontId="9" fillId="2" borderId="1" xfId="1" applyFont="1" applyFill="1" applyBorder="1" applyAlignment="1" applyProtection="1">
      <alignment horizontal="right" vertical="center"/>
    </xf>
    <xf numFmtId="38" fontId="9" fillId="2" borderId="5" xfId="1" applyFont="1" applyFill="1" applyBorder="1" applyAlignment="1" applyProtection="1">
      <alignment horizontal="right" vertical="center"/>
    </xf>
    <xf numFmtId="38" fontId="9" fillId="2" borderId="67" xfId="1" applyFont="1" applyFill="1" applyBorder="1" applyAlignment="1" applyProtection="1">
      <alignment horizontal="right" vertical="center"/>
    </xf>
    <xf numFmtId="38" fontId="9" fillId="2" borderId="45" xfId="1" applyFont="1" applyFill="1" applyBorder="1" applyAlignment="1" applyProtection="1">
      <alignment horizontal="right" vertical="center"/>
    </xf>
    <xf numFmtId="38" fontId="11" fillId="2" borderId="55" xfId="1" applyFont="1" applyFill="1" applyBorder="1" applyAlignment="1" applyProtection="1">
      <alignment horizontal="right" vertical="center"/>
    </xf>
    <xf numFmtId="38" fontId="3" fillId="0" borderId="62" xfId="1" applyFont="1" applyFill="1" applyBorder="1" applyAlignment="1" applyProtection="1">
      <alignment horizontal="center" vertical="center" wrapText="1"/>
    </xf>
    <xf numFmtId="38" fontId="3" fillId="0" borderId="63" xfId="1" applyFont="1" applyFill="1" applyBorder="1" applyAlignment="1" applyProtection="1">
      <alignment horizontal="center" vertical="center" wrapText="1"/>
    </xf>
    <xf numFmtId="38" fontId="3" fillId="0" borderId="20" xfId="1" applyFont="1" applyFill="1" applyBorder="1" applyAlignment="1" applyProtection="1">
      <alignment horizontal="right"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38" fontId="9" fillId="2" borderId="41" xfId="1" applyFont="1" applyFill="1" applyBorder="1" applyAlignment="1" applyProtection="1">
      <alignment horizontal="right" vertical="center"/>
    </xf>
    <xf numFmtId="38" fontId="9" fillId="2" borderId="42" xfId="1" applyFont="1" applyFill="1" applyBorder="1" applyAlignment="1" applyProtection="1">
      <alignment horizontal="right" vertical="center"/>
    </xf>
    <xf numFmtId="38" fontId="9" fillId="2" borderId="43" xfId="1" applyFont="1" applyFill="1" applyBorder="1" applyAlignment="1" applyProtection="1">
      <alignment horizontal="right" vertical="center"/>
    </xf>
    <xf numFmtId="38" fontId="9" fillId="2" borderId="44" xfId="1" applyFont="1" applyFill="1" applyBorder="1" applyAlignment="1" applyProtection="1">
      <alignment horizontal="right" vertical="center"/>
    </xf>
    <xf numFmtId="38" fontId="3" fillId="0" borderId="12" xfId="1" applyFont="1" applyFill="1" applyBorder="1" applyAlignment="1" applyProtection="1">
      <alignment horizontal="center" vertical="center" shrinkToFit="1"/>
      <protection locked="0"/>
    </xf>
    <xf numFmtId="38" fontId="3" fillId="0" borderId="12" xfId="1" applyFont="1" applyFill="1" applyBorder="1" applyAlignment="1" applyProtection="1">
      <alignment horizontal="left" vertical="center" shrinkToFit="1"/>
      <protection locked="0"/>
    </xf>
    <xf numFmtId="38" fontId="5" fillId="2" borderId="18" xfId="1" applyFont="1" applyFill="1" applyBorder="1" applyAlignment="1" applyProtection="1">
      <alignment horizontal="right" vertical="center"/>
    </xf>
    <xf numFmtId="38" fontId="3" fillId="0" borderId="12" xfId="1" applyFont="1" applyFill="1" applyBorder="1" applyAlignment="1" applyProtection="1">
      <alignment horizontal="right" vertical="center"/>
      <protection locked="0"/>
    </xf>
    <xf numFmtId="38" fontId="3" fillId="0" borderId="29" xfId="1" applyFont="1" applyFill="1" applyBorder="1" applyAlignment="1" applyProtection="1">
      <alignment horizontal="left" vertical="center"/>
    </xf>
    <xf numFmtId="38" fontId="3" fillId="0" borderId="69" xfId="1" applyFont="1" applyFill="1" applyBorder="1" applyAlignment="1" applyProtection="1">
      <alignment horizontal="left" vertical="center"/>
    </xf>
    <xf numFmtId="38" fontId="17" fillId="0" borderId="2" xfId="1" applyFont="1" applyFill="1" applyBorder="1" applyAlignment="1" applyProtection="1">
      <alignment horizontal="center" vertical="center"/>
    </xf>
    <xf numFmtId="38" fontId="17" fillId="0" borderId="3" xfId="1" applyFont="1" applyFill="1" applyBorder="1" applyAlignment="1" applyProtection="1">
      <alignment horizontal="center" vertical="center"/>
    </xf>
    <xf numFmtId="38" fontId="17" fillId="0" borderId="56"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3" xfId="1" applyFont="1" applyFill="1" applyBorder="1" applyAlignment="1" applyProtection="1">
      <alignment horizontal="center" vertical="center"/>
    </xf>
    <xf numFmtId="38" fontId="3" fillId="0" borderId="56" xfId="1" applyFont="1" applyFill="1" applyBorder="1" applyAlignment="1" applyProtection="1">
      <alignment horizontal="center" vertical="center"/>
    </xf>
    <xf numFmtId="38" fontId="19" fillId="0" borderId="41" xfId="1" applyFont="1" applyFill="1" applyBorder="1" applyAlignment="1" applyProtection="1">
      <alignment horizontal="center" vertical="center"/>
    </xf>
    <xf numFmtId="38" fontId="19" fillId="0" borderId="1" xfId="1" applyFont="1" applyFill="1" applyBorder="1" applyAlignment="1" applyProtection="1">
      <alignment horizontal="center" vertical="center"/>
    </xf>
    <xf numFmtId="38" fontId="19" fillId="0" borderId="5" xfId="1" applyFont="1" applyFill="1" applyBorder="1" applyAlignment="1" applyProtection="1">
      <alignment horizontal="center" vertical="center"/>
    </xf>
    <xf numFmtId="38" fontId="3" fillId="0" borderId="29" xfId="1" applyFont="1" applyFill="1" applyBorder="1" applyAlignment="1" applyProtection="1">
      <alignment horizontal="center" vertical="center"/>
    </xf>
    <xf numFmtId="38" fontId="3" fillId="0" borderId="30" xfId="1" applyFont="1" applyFill="1" applyBorder="1" applyAlignment="1" applyProtection="1">
      <alignment horizontal="center" vertical="center"/>
    </xf>
    <xf numFmtId="38" fontId="3" fillId="0" borderId="31" xfId="1" applyFont="1" applyFill="1" applyBorder="1" applyAlignment="1" applyProtection="1">
      <alignment horizontal="center" vertical="center"/>
    </xf>
    <xf numFmtId="38" fontId="3" fillId="0" borderId="32" xfId="1" applyFont="1" applyFill="1" applyBorder="1" applyAlignment="1" applyProtection="1">
      <alignment horizontal="center" vertical="center"/>
    </xf>
    <xf numFmtId="38" fontId="9" fillId="2" borderId="33" xfId="1" applyFont="1" applyFill="1" applyBorder="1" applyAlignment="1" applyProtection="1">
      <alignment horizontal="right" vertical="center"/>
    </xf>
    <xf numFmtId="38" fontId="9" fillId="2" borderId="30" xfId="1" applyFont="1" applyFill="1" applyBorder="1" applyAlignment="1" applyProtection="1">
      <alignment horizontal="right" vertical="center"/>
    </xf>
    <xf numFmtId="38" fontId="9" fillId="2" borderId="34" xfId="1" applyFont="1" applyFill="1" applyBorder="1" applyAlignment="1" applyProtection="1">
      <alignment horizontal="right" vertical="center"/>
    </xf>
    <xf numFmtId="38" fontId="9" fillId="2" borderId="32" xfId="1" applyFont="1" applyFill="1" applyBorder="1" applyAlignment="1" applyProtection="1">
      <alignment horizontal="right" vertical="center"/>
    </xf>
    <xf numFmtId="38" fontId="5" fillId="0" borderId="35" xfId="1" applyFont="1" applyFill="1" applyBorder="1" applyAlignment="1" applyProtection="1">
      <alignment horizontal="center" vertical="center"/>
      <protection locked="0"/>
    </xf>
    <xf numFmtId="38" fontId="5" fillId="0" borderId="36" xfId="1" applyFont="1" applyFill="1" applyBorder="1" applyAlignment="1" applyProtection="1">
      <alignment horizontal="center" vertical="center"/>
      <protection locked="0"/>
    </xf>
    <xf numFmtId="38" fontId="5" fillId="0" borderId="37" xfId="1" applyFont="1" applyFill="1" applyBorder="1" applyAlignment="1" applyProtection="1">
      <alignment horizontal="center" vertical="center"/>
      <protection locked="0"/>
    </xf>
    <xf numFmtId="38" fontId="5" fillId="0" borderId="38" xfId="1" applyFont="1" applyFill="1" applyBorder="1" applyAlignment="1" applyProtection="1">
      <alignment horizontal="center" vertical="center"/>
      <protection locked="0"/>
    </xf>
    <xf numFmtId="38" fontId="5" fillId="0" borderId="39" xfId="1" applyFont="1" applyFill="1" applyBorder="1" applyAlignment="1" applyProtection="1">
      <alignment horizontal="center" vertical="center"/>
      <protection locked="0"/>
    </xf>
    <xf numFmtId="38" fontId="5" fillId="0" borderId="40" xfId="1" applyFont="1" applyFill="1" applyBorder="1" applyAlignment="1" applyProtection="1">
      <alignment horizontal="center" vertical="center"/>
      <protection locked="0"/>
    </xf>
    <xf numFmtId="38" fontId="3" fillId="0" borderId="2" xfId="1" applyFont="1" applyFill="1" applyBorder="1" applyAlignment="1" applyProtection="1">
      <alignment horizontal="right" vertical="center"/>
    </xf>
    <xf numFmtId="38" fontId="3" fillId="0" borderId="56" xfId="1" applyFont="1" applyFill="1" applyBorder="1" applyAlignment="1" applyProtection="1">
      <alignment horizontal="right" vertical="center"/>
    </xf>
    <xf numFmtId="38" fontId="3" fillId="0" borderId="44" xfId="1" applyFont="1" applyFill="1" applyBorder="1" applyAlignment="1" applyProtection="1">
      <alignment horizontal="center" vertical="center"/>
    </xf>
    <xf numFmtId="38" fontId="3" fillId="0" borderId="67" xfId="1" applyFont="1" applyFill="1" applyBorder="1" applyAlignment="1" applyProtection="1">
      <alignment horizontal="center" vertical="center"/>
    </xf>
    <xf numFmtId="38" fontId="3" fillId="4" borderId="41" xfId="1" applyFont="1" applyFill="1" applyBorder="1" applyAlignment="1" applyProtection="1">
      <alignment horizontal="right" vertical="center"/>
    </xf>
    <xf numFmtId="38" fontId="3" fillId="4" borderId="1" xfId="1" applyFont="1" applyFill="1" applyBorder="1" applyAlignment="1" applyProtection="1">
      <alignment horizontal="right" vertical="center"/>
    </xf>
    <xf numFmtId="38" fontId="18" fillId="0" borderId="44" xfId="1" applyFont="1" applyFill="1" applyBorder="1" applyAlignment="1" applyProtection="1">
      <alignment horizontal="center" vertical="center" wrapText="1"/>
    </xf>
    <xf numFmtId="38" fontId="3" fillId="0" borderId="55" xfId="1" applyFont="1" applyFill="1" applyBorder="1" applyAlignment="1" applyProtection="1">
      <alignment horizontal="left" vertical="center" wrapText="1"/>
    </xf>
    <xf numFmtId="38" fontId="3" fillId="0" borderId="41" xfId="1" applyFont="1" applyFill="1" applyBorder="1" applyAlignment="1" applyProtection="1">
      <alignment horizontal="right" vertical="center"/>
    </xf>
    <xf numFmtId="38" fontId="3" fillId="0" borderId="44" xfId="1" applyFont="1" applyFill="1" applyBorder="1" applyAlignment="1" applyProtection="1">
      <alignment horizontal="right" vertical="center"/>
    </xf>
    <xf numFmtId="38" fontId="5" fillId="0" borderId="0" xfId="1" applyFont="1" applyFill="1" applyBorder="1" applyAlignment="1" applyProtection="1">
      <alignment horizontal="left" vertical="center"/>
    </xf>
    <xf numFmtId="38" fontId="3" fillId="0" borderId="46" xfId="1" applyFont="1" applyFill="1" applyBorder="1" applyAlignment="1" applyProtection="1">
      <alignment horizontal="center" vertical="center"/>
    </xf>
    <xf numFmtId="38" fontId="3" fillId="0" borderId="47" xfId="1" applyFont="1" applyFill="1" applyBorder="1" applyAlignment="1" applyProtection="1">
      <alignment horizontal="center" vertical="center"/>
    </xf>
    <xf numFmtId="38" fontId="3" fillId="0" borderId="48" xfId="1" applyFont="1" applyFill="1" applyBorder="1" applyAlignment="1" applyProtection="1">
      <alignment horizontal="center" vertical="center"/>
    </xf>
    <xf numFmtId="38" fontId="3" fillId="0" borderId="49" xfId="1" applyFont="1" applyFill="1" applyBorder="1" applyAlignment="1" applyProtection="1">
      <alignment horizontal="center" vertical="center"/>
    </xf>
    <xf numFmtId="38" fontId="15" fillId="0" borderId="47" xfId="1" applyFont="1" applyFill="1" applyBorder="1" applyAlignment="1" applyProtection="1">
      <alignment horizontal="center" vertical="center"/>
    </xf>
    <xf numFmtId="38" fontId="15" fillId="0" borderId="49" xfId="1" applyFont="1" applyFill="1" applyBorder="1" applyAlignment="1" applyProtection="1">
      <alignment horizontal="center" vertical="center"/>
    </xf>
    <xf numFmtId="176" fontId="3" fillId="0" borderId="47" xfId="1" applyNumberFormat="1" applyFont="1" applyFill="1" applyBorder="1" applyAlignment="1" applyProtection="1">
      <alignment horizontal="center" vertical="center"/>
      <protection locked="0"/>
    </xf>
    <xf numFmtId="176" fontId="3" fillId="0" borderId="50" xfId="1" applyNumberFormat="1" applyFont="1" applyFill="1" applyBorder="1" applyAlignment="1" applyProtection="1">
      <alignment horizontal="center" vertical="center"/>
      <protection locked="0"/>
    </xf>
    <xf numFmtId="176" fontId="3" fillId="0" borderId="49" xfId="1" applyNumberFormat="1" applyFont="1" applyFill="1" applyBorder="1" applyAlignment="1" applyProtection="1">
      <alignment horizontal="center" vertical="center"/>
      <protection locked="0"/>
    </xf>
    <xf numFmtId="176" fontId="3" fillId="0" borderId="51" xfId="1" applyNumberFormat="1" applyFont="1" applyFill="1" applyBorder="1" applyAlignment="1" applyProtection="1">
      <alignment horizontal="center" vertical="center"/>
      <protection locked="0"/>
    </xf>
    <xf numFmtId="38" fontId="3" fillId="0" borderId="57" xfId="1" applyFont="1" applyFill="1" applyBorder="1" applyAlignment="1" applyProtection="1">
      <alignment horizontal="center" vertical="center" wrapText="1"/>
    </xf>
    <xf numFmtId="38" fontId="3" fillId="0" borderId="4" xfId="1" applyFont="1" applyFill="1" applyBorder="1" applyAlignment="1" applyProtection="1">
      <alignment horizontal="center" vertical="center"/>
    </xf>
    <xf numFmtId="38" fontId="3" fillId="0" borderId="43" xfId="1" applyFont="1" applyFill="1" applyBorder="1" applyAlignment="1" applyProtection="1">
      <alignment horizontal="center" vertical="center"/>
    </xf>
    <xf numFmtId="38" fontId="3" fillId="0" borderId="58" xfId="1" applyFont="1" applyFill="1" applyBorder="1" applyAlignment="1" applyProtection="1">
      <alignment horizontal="center" vertical="center"/>
    </xf>
    <xf numFmtId="38" fontId="3" fillId="0" borderId="52" xfId="1" applyFont="1" applyFill="1" applyBorder="1" applyAlignment="1" applyProtection="1">
      <alignment horizontal="center" vertical="center"/>
    </xf>
    <xf numFmtId="38" fontId="3" fillId="0" borderId="53" xfId="1" applyFont="1" applyFill="1" applyBorder="1" applyAlignment="1" applyProtection="1">
      <alignment horizontal="center" vertical="center"/>
    </xf>
    <xf numFmtId="38" fontId="3" fillId="0" borderId="54" xfId="1" applyFont="1" applyFill="1" applyBorder="1" applyAlignment="1" applyProtection="1">
      <alignment horizontal="center" vertical="center"/>
    </xf>
    <xf numFmtId="38" fontId="3" fillId="0" borderId="9" xfId="1" applyFont="1" applyFill="1" applyBorder="1" applyAlignment="1" applyProtection="1">
      <alignment horizontal="left" vertical="center" shrinkToFit="1"/>
      <protection locked="0"/>
    </xf>
    <xf numFmtId="38" fontId="3" fillId="0" borderId="4" xfId="1" applyFont="1" applyFill="1" applyBorder="1" applyAlignment="1" applyProtection="1">
      <alignment horizontal="center" vertical="center" wrapText="1"/>
    </xf>
    <xf numFmtId="38" fontId="3" fillId="0" borderId="43" xfId="1" applyFont="1" applyFill="1" applyBorder="1" applyAlignment="1" applyProtection="1">
      <alignment horizontal="center" vertical="center" wrapText="1"/>
    </xf>
    <xf numFmtId="38" fontId="3" fillId="0" borderId="64" xfId="1" applyFont="1" applyFill="1" applyBorder="1" applyAlignment="1" applyProtection="1">
      <alignment horizontal="center" vertical="center" wrapText="1"/>
    </xf>
    <xf numFmtId="38" fontId="3" fillId="0" borderId="65" xfId="1" applyFont="1" applyFill="1" applyBorder="1" applyAlignment="1" applyProtection="1">
      <alignment horizontal="center" vertical="center" wrapText="1"/>
    </xf>
    <xf numFmtId="38" fontId="3" fillId="0" borderId="31" xfId="1" applyFont="1" applyFill="1" applyBorder="1" applyAlignment="1" applyProtection="1">
      <alignment horizontal="center" vertical="center" wrapText="1"/>
    </xf>
    <xf numFmtId="38" fontId="10" fillId="0" borderId="55" xfId="1" applyFont="1" applyFill="1" applyBorder="1" applyAlignment="1" applyProtection="1">
      <alignment horizontal="center" vertical="center"/>
    </xf>
    <xf numFmtId="38" fontId="5" fillId="2" borderId="23" xfId="1" applyFont="1" applyFill="1" applyBorder="1" applyAlignment="1" applyProtection="1">
      <alignment horizontal="right" vertical="center"/>
    </xf>
    <xf numFmtId="38" fontId="9" fillId="2" borderId="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5" fillId="2" borderId="15" xfId="1" applyFont="1" applyFill="1" applyBorder="1" applyAlignment="1" applyProtection="1">
      <alignment horizontal="right" vertical="center"/>
    </xf>
    <xf numFmtId="38" fontId="5" fillId="2" borderId="18" xfId="1" applyFont="1" applyFill="1" applyBorder="1" applyAlignment="1" applyProtection="1">
      <alignment horizontal="right" vertical="center"/>
      <protection locked="0"/>
    </xf>
    <xf numFmtId="38" fontId="9" fillId="2" borderId="41" xfId="1" applyFont="1" applyFill="1" applyBorder="1" applyAlignment="1" applyProtection="1">
      <alignment horizontal="right" vertical="center"/>
      <protection locked="0"/>
    </xf>
    <xf numFmtId="38" fontId="9" fillId="2" borderId="5" xfId="1" applyFont="1" applyFill="1" applyBorder="1" applyAlignment="1" applyProtection="1">
      <alignment horizontal="right" vertical="center"/>
      <protection locked="0"/>
    </xf>
    <xf numFmtId="38" fontId="9" fillId="2" borderId="42" xfId="1" applyFont="1" applyFill="1" applyBorder="1" applyAlignment="1" applyProtection="1">
      <alignment horizontal="right" vertical="center"/>
      <protection locked="0"/>
    </xf>
    <xf numFmtId="38" fontId="9" fillId="2" borderId="43" xfId="1" applyFont="1" applyFill="1" applyBorder="1" applyAlignment="1" applyProtection="1">
      <alignment horizontal="right" vertical="center"/>
      <protection locked="0"/>
    </xf>
    <xf numFmtId="38" fontId="9" fillId="2" borderId="44" xfId="1" applyFont="1" applyFill="1" applyBorder="1" applyAlignment="1" applyProtection="1">
      <alignment horizontal="right" vertical="center"/>
      <protection locked="0"/>
    </xf>
    <xf numFmtId="38" fontId="9" fillId="2" borderId="45" xfId="1" applyFont="1" applyFill="1" applyBorder="1" applyAlignment="1" applyProtection="1">
      <alignment horizontal="right" vertical="center"/>
      <protection locked="0"/>
    </xf>
    <xf numFmtId="38" fontId="3" fillId="0" borderId="55" xfId="1" applyFont="1" applyFill="1" applyBorder="1" applyAlignment="1" applyProtection="1">
      <alignment horizontal="center" vertical="center"/>
    </xf>
    <xf numFmtId="38" fontId="3" fillId="0" borderId="66" xfId="1" applyFont="1" applyFill="1" applyBorder="1" applyAlignment="1" applyProtection="1">
      <alignment horizontal="center" vertical="center"/>
    </xf>
    <xf numFmtId="38" fontId="5" fillId="0" borderId="55" xfId="1" applyFont="1" applyFill="1" applyBorder="1" applyAlignment="1" applyProtection="1">
      <alignment horizontal="center" vertical="center"/>
    </xf>
    <xf numFmtId="38" fontId="9" fillId="0" borderId="33" xfId="1" applyFont="1" applyFill="1" applyBorder="1" applyAlignment="1" applyProtection="1">
      <alignment horizontal="center" vertical="center"/>
    </xf>
    <xf numFmtId="38" fontId="9" fillId="0" borderId="30" xfId="1" applyFont="1" applyFill="1" applyBorder="1" applyAlignment="1" applyProtection="1">
      <alignment horizontal="center" vertical="center"/>
    </xf>
    <xf numFmtId="38" fontId="9" fillId="0" borderId="42" xfId="1" applyFont="1" applyFill="1" applyBorder="1" applyAlignment="1" applyProtection="1">
      <alignment horizontal="center" vertical="center"/>
    </xf>
    <xf numFmtId="38" fontId="9" fillId="0" borderId="43" xfId="1" applyFont="1" applyFill="1" applyBorder="1" applyAlignment="1" applyProtection="1">
      <alignment horizontal="center" vertical="center"/>
    </xf>
    <xf numFmtId="38" fontId="9" fillId="0" borderId="44" xfId="1" applyFont="1" applyFill="1" applyBorder="1" applyAlignment="1" applyProtection="1">
      <alignment horizontal="center" vertical="center"/>
    </xf>
    <xf numFmtId="38" fontId="9" fillId="0" borderId="45" xfId="1" applyFont="1" applyFill="1" applyBorder="1" applyAlignment="1" applyProtection="1">
      <alignment horizontal="center" vertical="center"/>
    </xf>
    <xf numFmtId="38" fontId="9" fillId="2" borderId="55" xfId="1" applyFont="1" applyFill="1" applyBorder="1" applyAlignment="1" applyProtection="1">
      <alignment horizontal="right" vertical="center"/>
    </xf>
    <xf numFmtId="38" fontId="3" fillId="0" borderId="59" xfId="1" applyFont="1" applyFill="1" applyBorder="1" applyAlignment="1" applyProtection="1">
      <alignment horizontal="center" vertical="center"/>
    </xf>
    <xf numFmtId="38" fontId="3" fillId="0" borderId="60" xfId="1" applyFont="1" applyFill="1" applyBorder="1" applyAlignment="1" applyProtection="1">
      <alignment horizontal="center" vertical="center"/>
    </xf>
    <xf numFmtId="38" fontId="3" fillId="0" borderId="61" xfId="1" applyFont="1" applyFill="1" applyBorder="1" applyAlignment="1" applyProtection="1">
      <alignment horizontal="center" vertical="center"/>
    </xf>
    <xf numFmtId="38" fontId="3" fillId="0" borderId="59" xfId="1" applyFont="1" applyFill="1" applyBorder="1" applyAlignment="1" applyProtection="1">
      <alignment horizontal="center" vertical="center" wrapText="1"/>
    </xf>
    <xf numFmtId="38" fontId="3" fillId="0" borderId="11" xfId="1" applyFont="1" applyFill="1" applyBorder="1" applyAlignment="1" applyProtection="1">
      <alignment horizontal="center" vertical="center"/>
      <protection locked="0"/>
    </xf>
    <xf numFmtId="38" fontId="3" fillId="0" borderId="12" xfId="1" applyFont="1" applyFill="1" applyBorder="1" applyAlignment="1" applyProtection="1">
      <alignment horizontal="center" vertical="center"/>
      <protection locked="0"/>
    </xf>
    <xf numFmtId="38" fontId="3" fillId="0" borderId="9" xfId="1" applyFont="1" applyFill="1" applyBorder="1" applyAlignment="1" applyProtection="1">
      <alignment horizontal="center" vertical="center" shrinkToFit="1"/>
      <protection locked="0"/>
    </xf>
    <xf numFmtId="38" fontId="20" fillId="0" borderId="55" xfId="1" applyFont="1" applyFill="1" applyBorder="1" applyAlignment="1" applyProtection="1">
      <alignment horizontal="center" vertical="center"/>
    </xf>
    <xf numFmtId="38" fontId="5" fillId="2" borderId="26" xfId="1" applyFont="1" applyFill="1" applyBorder="1" applyAlignment="1" applyProtection="1">
      <alignment horizontal="right" vertical="center"/>
    </xf>
    <xf numFmtId="38" fontId="17" fillId="2" borderId="17" xfId="1" applyFont="1" applyFill="1" applyBorder="1" applyAlignment="1" applyProtection="1">
      <alignment horizontal="left" vertical="center"/>
    </xf>
    <xf numFmtId="38" fontId="17" fillId="2" borderId="18" xfId="1" applyFont="1" applyFill="1" applyBorder="1" applyAlignment="1" applyProtection="1">
      <alignment horizontal="left" vertical="center"/>
    </xf>
    <xf numFmtId="38" fontId="3" fillId="0" borderId="47" xfId="1" applyFont="1" applyFill="1" applyBorder="1" applyAlignment="1" applyProtection="1">
      <alignment horizontal="center" vertical="center"/>
      <protection locked="0"/>
    </xf>
    <xf numFmtId="38" fontId="3" fillId="0" borderId="50" xfId="1" applyFont="1" applyFill="1" applyBorder="1" applyAlignment="1" applyProtection="1">
      <alignment horizontal="center" vertical="center"/>
      <protection locked="0"/>
    </xf>
    <xf numFmtId="38" fontId="3" fillId="0" borderId="49" xfId="1" applyFont="1" applyFill="1" applyBorder="1" applyAlignment="1" applyProtection="1">
      <alignment horizontal="center" vertical="center"/>
      <protection locked="0"/>
    </xf>
    <xf numFmtId="38" fontId="3" fillId="0" borderId="51" xfId="1" applyFont="1" applyFill="1" applyBorder="1" applyAlignment="1" applyProtection="1">
      <alignment horizontal="center" vertical="center"/>
      <protection locked="0"/>
    </xf>
    <xf numFmtId="38" fontId="3" fillId="0" borderId="57" xfId="1" applyFont="1" applyFill="1" applyBorder="1" applyAlignment="1" applyProtection="1">
      <alignment horizontal="center" vertical="center"/>
    </xf>
    <xf numFmtId="0" fontId="14" fillId="3" borderId="33"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2" xfId="0" applyFont="1" applyFill="1" applyBorder="1" applyAlignment="1">
      <alignment horizontal="center" vertical="center" wrapText="1"/>
    </xf>
    <xf numFmtId="38" fontId="15" fillId="0" borderId="69" xfId="1" applyFont="1" applyFill="1" applyBorder="1" applyAlignment="1" applyProtection="1">
      <alignment horizontal="center" vertical="center"/>
    </xf>
    <xf numFmtId="38" fontId="15" fillId="0" borderId="30" xfId="1" applyFont="1" applyFill="1" applyBorder="1" applyAlignment="1" applyProtection="1">
      <alignment horizontal="center" vertical="center"/>
    </xf>
    <xf numFmtId="38" fontId="15" fillId="0" borderId="70" xfId="1" applyFont="1" applyFill="1" applyBorder="1" applyAlignment="1" applyProtection="1">
      <alignment horizontal="center" vertical="center"/>
    </xf>
    <xf numFmtId="38" fontId="15" fillId="0" borderId="32" xfId="1" applyFont="1" applyFill="1" applyBorder="1" applyAlignment="1" applyProtection="1">
      <alignment horizontal="center" vertical="center"/>
    </xf>
    <xf numFmtId="38" fontId="4" fillId="0" borderId="33" xfId="1" applyFont="1" applyFill="1" applyBorder="1" applyAlignment="1" applyProtection="1">
      <alignment horizontal="center" vertical="center"/>
      <protection locked="0"/>
    </xf>
    <xf numFmtId="38" fontId="4" fillId="0" borderId="30" xfId="1" applyFont="1" applyFill="1" applyBorder="1" applyAlignment="1" applyProtection="1">
      <alignment horizontal="center" vertical="center"/>
      <protection locked="0"/>
    </xf>
    <xf numFmtId="38" fontId="4" fillId="0" borderId="44" xfId="1" applyFont="1" applyFill="1" applyBorder="1" applyAlignment="1" applyProtection="1">
      <alignment horizontal="center" vertical="center"/>
      <protection locked="0"/>
    </xf>
    <xf numFmtId="38" fontId="4" fillId="0" borderId="45" xfId="1" applyFont="1" applyFill="1" applyBorder="1" applyAlignment="1" applyProtection="1">
      <alignment horizontal="center" vertical="center"/>
      <protection locked="0"/>
    </xf>
    <xf numFmtId="0" fontId="5" fillId="2" borderId="22" xfId="0" applyFont="1" applyFill="1" applyBorder="1" applyAlignment="1">
      <alignment horizontal="left" vertical="center" shrinkToFit="1"/>
    </xf>
    <xf numFmtId="0" fontId="5" fillId="2" borderId="23" xfId="0" applyFont="1" applyFill="1" applyBorder="1" applyAlignment="1">
      <alignment horizontal="left" vertical="center" shrinkToFit="1"/>
    </xf>
    <xf numFmtId="38" fontId="5" fillId="2" borderId="14" xfId="1" applyFont="1" applyFill="1" applyBorder="1" applyAlignment="1" applyProtection="1">
      <alignment horizontal="left" vertical="center"/>
    </xf>
    <xf numFmtId="38" fontId="5" fillId="2" borderId="15" xfId="1" applyFont="1" applyFill="1" applyBorder="1" applyAlignment="1" applyProtection="1">
      <alignment horizontal="left" vertical="center"/>
    </xf>
    <xf numFmtId="0" fontId="3" fillId="0" borderId="25"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8" fontId="9" fillId="2" borderId="66" xfId="1" applyFont="1" applyFill="1" applyBorder="1" applyAlignment="1" applyProtection="1">
      <alignment horizontal="right" vertical="center"/>
    </xf>
    <xf numFmtId="38" fontId="3" fillId="0" borderId="11" xfId="1" applyFont="1" applyFill="1" applyBorder="1" applyAlignment="1" applyProtection="1">
      <alignment horizontal="left" vertical="center"/>
      <protection locked="0"/>
    </xf>
    <xf numFmtId="38" fontId="3" fillId="0" borderId="12" xfId="1" applyFont="1" applyFill="1" applyBorder="1" applyAlignment="1" applyProtection="1">
      <alignment horizontal="left" vertical="center"/>
      <protection locked="0"/>
    </xf>
    <xf numFmtId="38" fontId="13" fillId="2" borderId="41" xfId="1" applyFont="1" applyFill="1" applyBorder="1" applyAlignment="1" applyProtection="1">
      <alignment horizontal="right" vertical="center"/>
    </xf>
    <xf numFmtId="38" fontId="13" fillId="2" borderId="5" xfId="1" applyFont="1" applyFill="1" applyBorder="1" applyAlignment="1" applyProtection="1">
      <alignment horizontal="right" vertical="center"/>
    </xf>
    <xf numFmtId="38" fontId="13" fillId="2" borderId="42" xfId="1" applyFont="1" applyFill="1" applyBorder="1" applyAlignment="1" applyProtection="1">
      <alignment horizontal="right" vertical="center"/>
    </xf>
    <xf numFmtId="38" fontId="13" fillId="2" borderId="43" xfId="1" applyFont="1" applyFill="1" applyBorder="1" applyAlignment="1" applyProtection="1">
      <alignment horizontal="right" vertical="center"/>
    </xf>
    <xf numFmtId="38" fontId="13" fillId="2" borderId="44" xfId="1" applyFont="1" applyFill="1" applyBorder="1" applyAlignment="1" applyProtection="1">
      <alignment horizontal="right" vertical="center"/>
    </xf>
    <xf numFmtId="38" fontId="13" fillId="2" borderId="45" xfId="1" applyFont="1" applyFill="1" applyBorder="1" applyAlignment="1" applyProtection="1">
      <alignment horizontal="right" vertical="center"/>
    </xf>
    <xf numFmtId="38" fontId="3" fillId="0" borderId="57" xfId="1" applyFont="1" applyFill="1" applyBorder="1" applyAlignment="1" applyProtection="1">
      <alignment horizontal="center" vertical="center" textRotation="255"/>
    </xf>
    <xf numFmtId="38" fontId="3" fillId="0" borderId="4" xfId="1" applyFont="1" applyFill="1" applyBorder="1" applyAlignment="1" applyProtection="1">
      <alignment horizontal="center" vertical="center" textRotation="255"/>
    </xf>
    <xf numFmtId="38" fontId="3" fillId="0" borderId="58" xfId="1" applyFont="1" applyFill="1" applyBorder="1" applyAlignment="1" applyProtection="1">
      <alignment horizontal="center" vertical="center" textRotation="255"/>
    </xf>
    <xf numFmtId="38" fontId="8" fillId="0" borderId="59" xfId="1" applyFont="1" applyFill="1" applyBorder="1" applyAlignment="1" applyProtection="1">
      <alignment horizontal="center" vertical="center" wrapText="1"/>
    </xf>
    <xf numFmtId="38" fontId="8" fillId="0" borderId="60" xfId="1" applyFont="1" applyFill="1" applyBorder="1" applyAlignment="1" applyProtection="1">
      <alignment horizontal="center" vertical="center"/>
    </xf>
    <xf numFmtId="38" fontId="8" fillId="0" borderId="61" xfId="1" applyFont="1" applyFill="1" applyBorder="1" applyAlignment="1" applyProtection="1">
      <alignment horizontal="center" vertical="center"/>
    </xf>
    <xf numFmtId="38" fontId="3" fillId="0" borderId="5" xfId="1" applyFont="1" applyFill="1" applyBorder="1" applyAlignment="1" applyProtection="1">
      <alignment horizontal="center" vertical="center" wrapText="1"/>
    </xf>
    <xf numFmtId="38" fontId="3" fillId="0" borderId="58" xfId="1" applyFont="1" applyFill="1" applyBorder="1" applyAlignment="1" applyProtection="1">
      <alignment horizontal="center" vertical="center" wrapText="1"/>
    </xf>
    <xf numFmtId="38" fontId="3" fillId="0" borderId="45" xfId="1" applyFont="1" applyFill="1" applyBorder="1" applyAlignment="1" applyProtection="1">
      <alignment horizontal="center" vertical="center" wrapText="1"/>
    </xf>
    <xf numFmtId="38" fontId="5" fillId="2" borderId="17" xfId="1" applyFont="1" applyFill="1" applyBorder="1" applyAlignment="1" applyProtection="1">
      <alignment horizontal="left" vertical="center"/>
    </xf>
    <xf numFmtId="38" fontId="5" fillId="2" borderId="18" xfId="1" applyFont="1" applyFill="1" applyBorder="1" applyAlignment="1" applyProtection="1">
      <alignment horizontal="left" vertical="center"/>
    </xf>
    <xf numFmtId="38" fontId="5" fillId="2" borderId="17" xfId="1" applyFont="1" applyFill="1" applyBorder="1" applyAlignment="1" applyProtection="1">
      <alignment horizontal="left" vertical="center"/>
      <protection locked="0"/>
    </xf>
    <xf numFmtId="38" fontId="5" fillId="2" borderId="18" xfId="1" applyFont="1" applyFill="1" applyBorder="1" applyAlignment="1" applyProtection="1">
      <alignment horizontal="left" vertical="center"/>
      <protection locked="0"/>
    </xf>
    <xf numFmtId="38" fontId="9" fillId="0" borderId="42" xfId="1" applyFont="1" applyFill="1" applyBorder="1" applyAlignment="1" applyProtection="1">
      <alignment horizontal="center" vertical="center"/>
      <protection locked="0"/>
    </xf>
    <xf numFmtId="38" fontId="9" fillId="0" borderId="0" xfId="1" applyFont="1" applyFill="1" applyBorder="1" applyAlignment="1" applyProtection="1">
      <alignment horizontal="center" vertical="center"/>
      <protection locked="0"/>
    </xf>
    <xf numFmtId="38" fontId="9" fillId="0" borderId="6" xfId="1" applyFont="1" applyFill="1" applyBorder="1" applyAlignment="1" applyProtection="1">
      <alignment horizontal="center" vertical="center"/>
      <protection locked="0"/>
    </xf>
    <xf numFmtId="38" fontId="9" fillId="0" borderId="44" xfId="1" applyFont="1" applyFill="1" applyBorder="1" applyAlignment="1" applyProtection="1">
      <alignment horizontal="center" vertical="center"/>
      <protection locked="0"/>
    </xf>
    <xf numFmtId="38" fontId="9" fillId="0" borderId="67" xfId="1" applyFont="1" applyFill="1" applyBorder="1" applyAlignment="1" applyProtection="1">
      <alignment horizontal="center" vertical="center"/>
      <protection locked="0"/>
    </xf>
    <xf numFmtId="38" fontId="9" fillId="0" borderId="68" xfId="1"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S247"/>
  <sheetViews>
    <sheetView tabSelected="1" zoomScale="82" zoomScaleNormal="82" zoomScaleSheetLayoutView="75" workbookViewId="0">
      <selection activeCell="C5" sqref="C5:D6"/>
    </sheetView>
  </sheetViews>
  <sheetFormatPr defaultColWidth="12.33203125" defaultRowHeight="18" customHeight="1" x14ac:dyDescent="0.2"/>
  <cols>
    <col min="1" max="1" width="6.44140625" style="3" customWidth="1"/>
    <col min="2" max="2" width="17.44140625" style="3" customWidth="1"/>
    <col min="3" max="3" width="15" style="1" customWidth="1"/>
    <col min="4" max="4" width="11.21875" style="1" customWidth="1"/>
    <col min="5" max="5" width="7.44140625" style="1" customWidth="1"/>
    <col min="6" max="6" width="10" style="2" customWidth="1"/>
    <col min="7" max="7" width="6" style="2" customWidth="1"/>
    <col min="8" max="8" width="9" style="3" customWidth="1"/>
    <col min="9" max="9" width="10" style="1" customWidth="1"/>
    <col min="10" max="10" width="9.44140625" style="3" customWidth="1"/>
    <col min="11" max="11" width="10" style="3" customWidth="1"/>
    <col min="12" max="12" width="4.44140625" style="1" customWidth="1"/>
    <col min="13" max="13" width="7.44140625" style="3" customWidth="1"/>
    <col min="14" max="14" width="6.33203125" style="3" customWidth="1"/>
    <col min="15" max="15" width="8.88671875" style="1" customWidth="1"/>
    <col min="16" max="16" width="2.33203125" style="3" customWidth="1"/>
    <col min="17" max="17" width="8.88671875" style="1" customWidth="1"/>
    <col min="18" max="18" width="5" style="3" customWidth="1"/>
    <col min="19" max="16384" width="12.33203125" style="1"/>
  </cols>
  <sheetData>
    <row r="1" spans="1:19" ht="18" customHeight="1" x14ac:dyDescent="0.2">
      <c r="A1" s="34" t="s">
        <v>51</v>
      </c>
      <c r="B1" s="168" t="s">
        <v>73</v>
      </c>
      <c r="C1" s="168"/>
      <c r="D1" s="168"/>
      <c r="E1" s="168"/>
      <c r="F1" s="168"/>
      <c r="G1" s="168"/>
      <c r="H1" s="168"/>
      <c r="I1" s="168" t="s">
        <v>74</v>
      </c>
      <c r="J1" s="168"/>
      <c r="K1" s="168"/>
      <c r="L1" s="168"/>
      <c r="M1" s="168"/>
      <c r="N1" s="168"/>
      <c r="O1" s="168"/>
      <c r="P1" s="168"/>
      <c r="Q1" s="168"/>
      <c r="R1" s="168"/>
      <c r="S1" s="4"/>
    </row>
    <row r="2" spans="1:19" ht="18" customHeight="1" thickBot="1" x14ac:dyDescent="0.25">
      <c r="A2" s="35"/>
      <c r="B2" s="168" t="s">
        <v>75</v>
      </c>
      <c r="C2" s="168"/>
      <c r="D2" s="168"/>
      <c r="E2" s="168"/>
      <c r="F2" s="168"/>
      <c r="G2" s="168"/>
      <c r="H2" s="168"/>
      <c r="I2" s="168"/>
      <c r="J2" s="168"/>
      <c r="K2" s="168"/>
      <c r="L2" s="168"/>
      <c r="M2" s="168"/>
      <c r="N2" s="168"/>
      <c r="O2" s="168"/>
      <c r="P2" s="168"/>
      <c r="Q2" s="168"/>
      <c r="R2" s="168"/>
      <c r="S2" s="4"/>
    </row>
    <row r="3" spans="1:19" ht="13.5" customHeight="1" x14ac:dyDescent="0.2">
      <c r="A3" s="169" t="s">
        <v>72</v>
      </c>
      <c r="B3" s="170"/>
      <c r="C3" s="173" t="s">
        <v>122</v>
      </c>
      <c r="D3" s="173"/>
      <c r="E3" s="173"/>
      <c r="F3" s="173"/>
      <c r="G3" s="173"/>
      <c r="H3" s="173"/>
      <c r="I3" s="173"/>
      <c r="J3" s="173"/>
      <c r="K3" s="173"/>
      <c r="L3" s="173"/>
      <c r="M3" s="173"/>
      <c r="N3" s="170" t="s">
        <v>11</v>
      </c>
      <c r="O3" s="170"/>
      <c r="P3" s="175"/>
      <c r="Q3" s="175"/>
      <c r="R3" s="176"/>
      <c r="S3" s="5"/>
    </row>
    <row r="4" spans="1:19" ht="13.5" customHeight="1" thickBot="1" x14ac:dyDescent="0.25">
      <c r="A4" s="171"/>
      <c r="B4" s="172"/>
      <c r="C4" s="174"/>
      <c r="D4" s="174"/>
      <c r="E4" s="174"/>
      <c r="F4" s="174"/>
      <c r="G4" s="174"/>
      <c r="H4" s="174"/>
      <c r="I4" s="174"/>
      <c r="J4" s="174"/>
      <c r="K4" s="174"/>
      <c r="L4" s="174"/>
      <c r="M4" s="174"/>
      <c r="N4" s="172"/>
      <c r="O4" s="172"/>
      <c r="P4" s="177"/>
      <c r="Q4" s="177"/>
      <c r="R4" s="178"/>
      <c r="S4" s="6"/>
    </row>
    <row r="5" spans="1:19" ht="18" customHeight="1" x14ac:dyDescent="0.2">
      <c r="A5" s="169" t="s">
        <v>25</v>
      </c>
      <c r="B5" s="170"/>
      <c r="C5" s="230" t="s">
        <v>85</v>
      </c>
      <c r="D5" s="231"/>
      <c r="E5" s="234" t="s">
        <v>0</v>
      </c>
      <c r="F5" s="235"/>
      <c r="G5" s="89"/>
      <c r="H5" s="90"/>
      <c r="I5" s="90"/>
      <c r="J5" s="90"/>
      <c r="K5" s="93" t="s">
        <v>47</v>
      </c>
      <c r="L5" s="94"/>
      <c r="M5" s="225">
        <v>1</v>
      </c>
      <c r="N5" s="170" t="s">
        <v>12</v>
      </c>
      <c r="O5" s="170"/>
      <c r="P5" s="225"/>
      <c r="Q5" s="225"/>
      <c r="R5" s="226"/>
      <c r="S5" s="6"/>
    </row>
    <row r="6" spans="1:19" ht="18" customHeight="1" thickBot="1" x14ac:dyDescent="0.25">
      <c r="A6" s="171"/>
      <c r="B6" s="172"/>
      <c r="C6" s="232"/>
      <c r="D6" s="233"/>
      <c r="E6" s="236"/>
      <c r="F6" s="237"/>
      <c r="G6" s="91"/>
      <c r="H6" s="92"/>
      <c r="I6" s="92"/>
      <c r="J6" s="92"/>
      <c r="K6" s="95"/>
      <c r="L6" s="96"/>
      <c r="M6" s="227"/>
      <c r="N6" s="172"/>
      <c r="O6" s="172"/>
      <c r="P6" s="227"/>
      <c r="Q6" s="227"/>
      <c r="R6" s="228"/>
      <c r="S6" s="6"/>
    </row>
    <row r="7" spans="1:19" ht="18" customHeight="1" x14ac:dyDescent="0.2">
      <c r="A7" s="144" t="s">
        <v>67</v>
      </c>
      <c r="B7" s="145"/>
      <c r="C7" s="207" t="s">
        <v>46</v>
      </c>
      <c r="D7" s="208"/>
      <c r="E7" s="183" t="s">
        <v>91</v>
      </c>
      <c r="F7" s="184"/>
      <c r="G7" s="184"/>
      <c r="H7" s="184"/>
      <c r="I7" s="184"/>
      <c r="J7" s="184"/>
      <c r="K7" s="184"/>
      <c r="L7" s="184"/>
      <c r="M7" s="184"/>
      <c r="N7" s="184"/>
      <c r="O7" s="184"/>
      <c r="P7" s="184"/>
      <c r="Q7" s="184"/>
      <c r="R7" s="185"/>
      <c r="S7" s="4"/>
    </row>
    <row r="8" spans="1:19" ht="18" customHeight="1" x14ac:dyDescent="0.2">
      <c r="A8" s="180"/>
      <c r="B8" s="181"/>
      <c r="C8" s="209"/>
      <c r="D8" s="210"/>
      <c r="E8" s="192" t="s">
        <v>78</v>
      </c>
      <c r="F8" s="192"/>
      <c r="G8" s="221" t="s">
        <v>84</v>
      </c>
      <c r="H8" s="192"/>
      <c r="I8" s="111" t="s">
        <v>102</v>
      </c>
      <c r="J8" s="112"/>
      <c r="K8" s="111" t="s">
        <v>7</v>
      </c>
      <c r="L8" s="112"/>
      <c r="M8" s="206" t="s">
        <v>65</v>
      </c>
      <c r="N8" s="206"/>
      <c r="O8" s="206" t="s">
        <v>66</v>
      </c>
      <c r="P8" s="206"/>
      <c r="Q8" s="204" t="s">
        <v>20</v>
      </c>
      <c r="R8" s="205"/>
      <c r="S8" s="4"/>
    </row>
    <row r="9" spans="1:19" ht="18" customHeight="1" x14ac:dyDescent="0.2">
      <c r="A9" s="182"/>
      <c r="B9" s="100"/>
      <c r="C9" s="211"/>
      <c r="D9" s="212"/>
      <c r="E9" s="192"/>
      <c r="F9" s="192"/>
      <c r="G9" s="192"/>
      <c r="H9" s="192"/>
      <c r="I9" s="113"/>
      <c r="J9" s="114"/>
      <c r="K9" s="113"/>
      <c r="L9" s="114"/>
      <c r="M9" s="206"/>
      <c r="N9" s="206"/>
      <c r="O9" s="206"/>
      <c r="P9" s="206"/>
      <c r="Q9" s="204"/>
      <c r="R9" s="205"/>
      <c r="S9" s="4"/>
    </row>
    <row r="10" spans="1:19" ht="18" customHeight="1" x14ac:dyDescent="0.2">
      <c r="A10" s="229" t="s">
        <v>10</v>
      </c>
      <c r="B10" s="99"/>
      <c r="C10" s="125">
        <f>C226</f>
        <v>0</v>
      </c>
      <c r="D10" s="116"/>
      <c r="E10" s="119" t="e">
        <f>J240</f>
        <v>#DIV/0!</v>
      </c>
      <c r="F10" s="119"/>
      <c r="G10" s="119" t="e">
        <f>Q240</f>
        <v>#DIV/0!</v>
      </c>
      <c r="H10" s="119"/>
      <c r="I10" s="119">
        <f>Q12</f>
        <v>0</v>
      </c>
      <c r="J10" s="119"/>
      <c r="K10" s="115">
        <f>Q19/1000</f>
        <v>0</v>
      </c>
      <c r="L10" s="116"/>
      <c r="M10" s="213">
        <f>Q26/1000</f>
        <v>0</v>
      </c>
      <c r="N10" s="213"/>
      <c r="O10" s="213">
        <f>Q30/1000</f>
        <v>0</v>
      </c>
      <c r="P10" s="213"/>
      <c r="Q10" s="213">
        <f>Q34/1000</f>
        <v>0</v>
      </c>
      <c r="R10" s="248"/>
      <c r="S10" s="4"/>
    </row>
    <row r="11" spans="1:19" ht="18" customHeight="1" x14ac:dyDescent="0.2">
      <c r="A11" s="182"/>
      <c r="B11" s="100"/>
      <c r="C11" s="128"/>
      <c r="D11" s="118"/>
      <c r="E11" s="119"/>
      <c r="F11" s="119"/>
      <c r="G11" s="119"/>
      <c r="H11" s="119"/>
      <c r="I11" s="119"/>
      <c r="J11" s="119"/>
      <c r="K11" s="117"/>
      <c r="L11" s="118"/>
      <c r="M11" s="213"/>
      <c r="N11" s="213"/>
      <c r="O11" s="213"/>
      <c r="P11" s="213"/>
      <c r="Q11" s="213"/>
      <c r="R11" s="248"/>
      <c r="S11" s="4"/>
    </row>
    <row r="12" spans="1:19" ht="34.5" customHeight="1" x14ac:dyDescent="0.2">
      <c r="A12" s="120" t="s">
        <v>102</v>
      </c>
      <c r="B12" s="121"/>
      <c r="C12" s="123"/>
      <c r="D12" s="124"/>
      <c r="E12" s="122"/>
      <c r="F12" s="122"/>
      <c r="G12" s="7"/>
      <c r="H12" s="7"/>
      <c r="I12" s="8"/>
      <c r="J12" s="7"/>
      <c r="K12" s="7"/>
      <c r="L12" s="9"/>
      <c r="M12" s="7"/>
      <c r="N12" s="7"/>
      <c r="O12" s="10"/>
      <c r="P12" s="7"/>
      <c r="Q12" s="36"/>
      <c r="R12" s="37" t="s">
        <v>1</v>
      </c>
      <c r="S12" s="4"/>
    </row>
    <row r="13" spans="1:19" ht="18" customHeight="1" x14ac:dyDescent="0.2">
      <c r="A13" s="120" t="s">
        <v>83</v>
      </c>
      <c r="B13" s="121"/>
      <c r="C13" s="51" t="s">
        <v>14</v>
      </c>
      <c r="D13" s="52" t="s">
        <v>4</v>
      </c>
      <c r="E13" s="122">
        <v>1000</v>
      </c>
      <c r="F13" s="122"/>
      <c r="G13" s="7" t="s">
        <v>1</v>
      </c>
      <c r="H13" s="7" t="s">
        <v>26</v>
      </c>
      <c r="I13" s="8"/>
      <c r="J13" s="7" t="s">
        <v>2</v>
      </c>
      <c r="K13" s="7" t="s">
        <v>27</v>
      </c>
      <c r="L13" s="10"/>
      <c r="M13" s="7" t="s">
        <v>3</v>
      </c>
      <c r="N13" s="7"/>
      <c r="O13" s="10"/>
      <c r="P13" s="7" t="s">
        <v>28</v>
      </c>
      <c r="Q13" s="39">
        <f>SUM(E13*I13*L13)</f>
        <v>0</v>
      </c>
      <c r="R13" s="40" t="s">
        <v>1</v>
      </c>
      <c r="S13" s="4"/>
    </row>
    <row r="14" spans="1:19" ht="18" customHeight="1" x14ac:dyDescent="0.2">
      <c r="A14" s="187"/>
      <c r="B14" s="188"/>
      <c r="C14" s="53"/>
      <c r="D14" s="54" t="s">
        <v>81</v>
      </c>
      <c r="E14" s="132">
        <v>1000</v>
      </c>
      <c r="F14" s="132"/>
      <c r="G14" s="12" t="s">
        <v>1</v>
      </c>
      <c r="H14" s="12" t="s">
        <v>26</v>
      </c>
      <c r="I14" s="13"/>
      <c r="J14" s="12" t="s">
        <v>2</v>
      </c>
      <c r="K14" s="12" t="s">
        <v>27</v>
      </c>
      <c r="L14" s="14"/>
      <c r="M14" s="12" t="s">
        <v>3</v>
      </c>
      <c r="N14" s="12"/>
      <c r="O14" s="14"/>
      <c r="P14" s="12" t="s">
        <v>28</v>
      </c>
      <c r="Q14" s="41">
        <f>SUM(E14*I14*L14)</f>
        <v>0</v>
      </c>
      <c r="R14" s="42" t="s">
        <v>1</v>
      </c>
      <c r="S14" s="4"/>
    </row>
    <row r="15" spans="1:19" ht="18" customHeight="1" x14ac:dyDescent="0.2">
      <c r="A15" s="187"/>
      <c r="B15" s="188"/>
      <c r="C15" s="53" t="s">
        <v>15</v>
      </c>
      <c r="D15" s="54" t="s">
        <v>4</v>
      </c>
      <c r="E15" s="132">
        <v>100</v>
      </c>
      <c r="F15" s="132"/>
      <c r="G15" s="12" t="s">
        <v>1</v>
      </c>
      <c r="H15" s="12" t="s">
        <v>26</v>
      </c>
      <c r="I15" s="13"/>
      <c r="J15" s="12" t="s">
        <v>2</v>
      </c>
      <c r="K15" s="12" t="s">
        <v>27</v>
      </c>
      <c r="L15" s="14"/>
      <c r="M15" s="12" t="s">
        <v>3</v>
      </c>
      <c r="N15" s="12"/>
      <c r="O15" s="14"/>
      <c r="P15" s="12" t="s">
        <v>28</v>
      </c>
      <c r="Q15" s="41">
        <f>SUM(E15*I15*L15)</f>
        <v>0</v>
      </c>
      <c r="R15" s="42" t="s">
        <v>1</v>
      </c>
      <c r="S15" s="4"/>
    </row>
    <row r="16" spans="1:19" ht="18" customHeight="1" x14ac:dyDescent="0.2">
      <c r="A16" s="187"/>
      <c r="B16" s="188"/>
      <c r="C16" s="53"/>
      <c r="D16" s="54" t="s">
        <v>82</v>
      </c>
      <c r="E16" s="132">
        <v>100</v>
      </c>
      <c r="F16" s="132"/>
      <c r="G16" s="12" t="s">
        <v>1</v>
      </c>
      <c r="H16" s="12" t="s">
        <v>26</v>
      </c>
      <c r="I16" s="13"/>
      <c r="J16" s="12" t="s">
        <v>2</v>
      </c>
      <c r="K16" s="12" t="s">
        <v>26</v>
      </c>
      <c r="L16" s="14"/>
      <c r="M16" s="12" t="s">
        <v>3</v>
      </c>
      <c r="N16" s="12"/>
      <c r="O16" s="14"/>
      <c r="P16" s="12" t="s">
        <v>28</v>
      </c>
      <c r="Q16" s="41">
        <f>SUM(E16*I16*L16)</f>
        <v>0</v>
      </c>
      <c r="R16" s="42" t="s">
        <v>1</v>
      </c>
      <c r="S16" s="5"/>
    </row>
    <row r="17" spans="1:19" ht="18" hidden="1" customHeight="1" x14ac:dyDescent="0.2">
      <c r="A17" s="187"/>
      <c r="B17" s="188"/>
      <c r="C17" s="11"/>
      <c r="D17" s="12"/>
      <c r="E17" s="132">
        <v>0</v>
      </c>
      <c r="F17" s="132"/>
      <c r="G17" s="12" t="s">
        <v>1</v>
      </c>
      <c r="H17" s="12" t="s">
        <v>26</v>
      </c>
      <c r="I17" s="13">
        <v>0</v>
      </c>
      <c r="J17" s="12" t="s">
        <v>2</v>
      </c>
      <c r="K17" s="12" t="s">
        <v>27</v>
      </c>
      <c r="L17" s="14">
        <v>1</v>
      </c>
      <c r="M17" s="12" t="s">
        <v>3</v>
      </c>
      <c r="N17" s="12"/>
      <c r="O17" s="14"/>
      <c r="P17" s="12" t="s">
        <v>28</v>
      </c>
      <c r="Q17" s="41">
        <f>SUM(F17*I17*L17)</f>
        <v>0</v>
      </c>
      <c r="R17" s="42" t="s">
        <v>1</v>
      </c>
      <c r="S17" s="4"/>
    </row>
    <row r="18" spans="1:19" ht="18" hidden="1" customHeight="1" x14ac:dyDescent="0.2">
      <c r="A18" s="187"/>
      <c r="B18" s="188"/>
      <c r="C18" s="11"/>
      <c r="D18" s="12"/>
      <c r="E18" s="132">
        <v>0</v>
      </c>
      <c r="F18" s="132"/>
      <c r="G18" s="12" t="s">
        <v>1</v>
      </c>
      <c r="H18" s="12" t="s">
        <v>26</v>
      </c>
      <c r="I18" s="13">
        <v>0</v>
      </c>
      <c r="J18" s="12" t="s">
        <v>2</v>
      </c>
      <c r="K18" s="12" t="s">
        <v>27</v>
      </c>
      <c r="L18" s="14">
        <v>1</v>
      </c>
      <c r="M18" s="12" t="s">
        <v>3</v>
      </c>
      <c r="N18" s="12"/>
      <c r="O18" s="14"/>
      <c r="P18" s="12" t="s">
        <v>28</v>
      </c>
      <c r="Q18" s="41">
        <f>SUM(F18*I18*L18)</f>
        <v>0</v>
      </c>
      <c r="R18" s="42" t="s">
        <v>1</v>
      </c>
      <c r="S18" s="4"/>
    </row>
    <row r="19" spans="1:19" ht="18" customHeight="1" x14ac:dyDescent="0.2">
      <c r="A19" s="189"/>
      <c r="B19" s="190"/>
      <c r="C19" s="242" t="s">
        <v>80</v>
      </c>
      <c r="D19" s="243"/>
      <c r="E19" s="243"/>
      <c r="F19" s="243"/>
      <c r="G19" s="243"/>
      <c r="H19" s="243"/>
      <c r="I19" s="243"/>
      <c r="J19" s="243"/>
      <c r="K19" s="243"/>
      <c r="L19" s="49" t="s">
        <v>6</v>
      </c>
      <c r="M19" s="222">
        <f>SUM(Q13:Q18)</f>
        <v>0</v>
      </c>
      <c r="N19" s="222"/>
      <c r="O19" s="222"/>
      <c r="P19" s="50" t="s">
        <v>63</v>
      </c>
      <c r="Q19" s="43">
        <f>ROUNDDOWN(M19,-3)</f>
        <v>0</v>
      </c>
      <c r="R19" s="44" t="s">
        <v>1</v>
      </c>
      <c r="S19" s="4"/>
    </row>
    <row r="20" spans="1:19" ht="18" customHeight="1" x14ac:dyDescent="0.2">
      <c r="A20" s="120" t="s">
        <v>43</v>
      </c>
      <c r="B20" s="121"/>
      <c r="C20" s="17"/>
      <c r="D20" s="7" t="s">
        <v>4</v>
      </c>
      <c r="E20" s="122">
        <v>1000</v>
      </c>
      <c r="F20" s="122"/>
      <c r="G20" s="7" t="s">
        <v>1</v>
      </c>
      <c r="H20" s="7" t="s">
        <v>26</v>
      </c>
      <c r="I20" s="8"/>
      <c r="J20" s="7" t="s">
        <v>16</v>
      </c>
      <c r="K20" s="7" t="s">
        <v>29</v>
      </c>
      <c r="L20" s="9"/>
      <c r="M20" s="7" t="s">
        <v>3</v>
      </c>
      <c r="N20" s="7"/>
      <c r="O20" s="10"/>
      <c r="P20" s="7" t="s">
        <v>28</v>
      </c>
      <c r="Q20" s="39">
        <f>SUM(E20*I20*L20)</f>
        <v>0</v>
      </c>
      <c r="R20" s="40" t="s">
        <v>1</v>
      </c>
      <c r="S20" s="4"/>
    </row>
    <row r="21" spans="1:19" ht="18" customHeight="1" x14ac:dyDescent="0.2">
      <c r="A21" s="187"/>
      <c r="B21" s="188"/>
      <c r="C21" s="11"/>
      <c r="D21" s="12" t="s">
        <v>82</v>
      </c>
      <c r="E21" s="132">
        <v>1000</v>
      </c>
      <c r="F21" s="132"/>
      <c r="G21" s="12" t="s">
        <v>1</v>
      </c>
      <c r="H21" s="12" t="s">
        <v>26</v>
      </c>
      <c r="I21" s="13"/>
      <c r="J21" s="12" t="s">
        <v>16</v>
      </c>
      <c r="K21" s="12" t="s">
        <v>29</v>
      </c>
      <c r="L21" s="14"/>
      <c r="M21" s="12" t="s">
        <v>3</v>
      </c>
      <c r="N21" s="12"/>
      <c r="O21" s="14"/>
      <c r="P21" s="12" t="s">
        <v>28</v>
      </c>
      <c r="Q21" s="41">
        <f>SUM(E21*I21*L21)</f>
        <v>0</v>
      </c>
      <c r="R21" s="42" t="s">
        <v>1</v>
      </c>
      <c r="S21" s="4"/>
    </row>
    <row r="22" spans="1:19" ht="18" hidden="1" customHeight="1" x14ac:dyDescent="0.2">
      <c r="A22" s="187"/>
      <c r="B22" s="188"/>
      <c r="C22" s="11"/>
      <c r="D22" s="12"/>
      <c r="E22" s="13"/>
      <c r="F22" s="13"/>
      <c r="G22" s="12" t="s">
        <v>1</v>
      </c>
      <c r="H22" s="12" t="s">
        <v>26</v>
      </c>
      <c r="I22" s="13"/>
      <c r="J22" s="12" t="s">
        <v>16</v>
      </c>
      <c r="K22" s="12" t="s">
        <v>29</v>
      </c>
      <c r="L22" s="14"/>
      <c r="M22" s="12" t="s">
        <v>3</v>
      </c>
      <c r="N22" s="12"/>
      <c r="O22" s="14"/>
      <c r="P22" s="12" t="s">
        <v>28</v>
      </c>
      <c r="Q22" s="41">
        <f>SUM(F22*I22*L22)</f>
        <v>0</v>
      </c>
      <c r="R22" s="42" t="s">
        <v>1</v>
      </c>
      <c r="S22" s="4"/>
    </row>
    <row r="23" spans="1:19" ht="18" hidden="1" customHeight="1" x14ac:dyDescent="0.2">
      <c r="A23" s="187"/>
      <c r="B23" s="188"/>
      <c r="C23" s="11"/>
      <c r="D23" s="12"/>
      <c r="E23" s="13"/>
      <c r="F23" s="13"/>
      <c r="G23" s="12" t="s">
        <v>1</v>
      </c>
      <c r="H23" s="12" t="s">
        <v>26</v>
      </c>
      <c r="I23" s="13"/>
      <c r="J23" s="12" t="s">
        <v>16</v>
      </c>
      <c r="K23" s="12" t="s">
        <v>29</v>
      </c>
      <c r="L23" s="14"/>
      <c r="M23" s="12" t="s">
        <v>3</v>
      </c>
      <c r="N23" s="12"/>
      <c r="O23" s="14"/>
      <c r="P23" s="12" t="s">
        <v>28</v>
      </c>
      <c r="Q23" s="41">
        <f>SUM(F23*I23*L23)</f>
        <v>0</v>
      </c>
      <c r="R23" s="42" t="s">
        <v>1</v>
      </c>
      <c r="S23" s="4"/>
    </row>
    <row r="24" spans="1:19" ht="18" hidden="1" customHeight="1" x14ac:dyDescent="0.2">
      <c r="A24" s="187"/>
      <c r="B24" s="188"/>
      <c r="C24" s="11"/>
      <c r="D24" s="12"/>
      <c r="E24" s="13"/>
      <c r="F24" s="13"/>
      <c r="G24" s="12" t="s">
        <v>1</v>
      </c>
      <c r="H24" s="12" t="s">
        <v>26</v>
      </c>
      <c r="I24" s="13"/>
      <c r="J24" s="12" t="s">
        <v>16</v>
      </c>
      <c r="K24" s="12" t="s">
        <v>29</v>
      </c>
      <c r="L24" s="14"/>
      <c r="M24" s="12" t="s">
        <v>3</v>
      </c>
      <c r="N24" s="12"/>
      <c r="O24" s="14"/>
      <c r="P24" s="12" t="s">
        <v>28</v>
      </c>
      <c r="Q24" s="41">
        <f>SUM(F24*I24*L24)</f>
        <v>0</v>
      </c>
      <c r="R24" s="42" t="s">
        <v>1</v>
      </c>
      <c r="S24" s="4"/>
    </row>
    <row r="25" spans="1:19" ht="18" hidden="1" customHeight="1" x14ac:dyDescent="0.2">
      <c r="A25" s="187"/>
      <c r="B25" s="188"/>
      <c r="C25" s="11"/>
      <c r="D25" s="12"/>
      <c r="E25" s="13"/>
      <c r="F25" s="13"/>
      <c r="G25" s="12" t="s">
        <v>1</v>
      </c>
      <c r="H25" s="12" t="s">
        <v>26</v>
      </c>
      <c r="I25" s="13"/>
      <c r="J25" s="12" t="s">
        <v>16</v>
      </c>
      <c r="K25" s="12" t="s">
        <v>29</v>
      </c>
      <c r="L25" s="14"/>
      <c r="M25" s="12" t="s">
        <v>3</v>
      </c>
      <c r="N25" s="12"/>
      <c r="O25" s="14"/>
      <c r="P25" s="12" t="s">
        <v>28</v>
      </c>
      <c r="Q25" s="41">
        <f>SUM(F25*I25*L25)</f>
        <v>0</v>
      </c>
      <c r="R25" s="42" t="s">
        <v>1</v>
      </c>
      <c r="S25" s="4"/>
    </row>
    <row r="26" spans="1:19" ht="18" customHeight="1" x14ac:dyDescent="0.2">
      <c r="A26" s="189"/>
      <c r="B26" s="190"/>
      <c r="C26" s="242" t="s">
        <v>80</v>
      </c>
      <c r="D26" s="243"/>
      <c r="E26" s="243"/>
      <c r="F26" s="243"/>
      <c r="G26" s="243"/>
      <c r="H26" s="243"/>
      <c r="I26" s="243"/>
      <c r="J26" s="243"/>
      <c r="K26" s="243"/>
      <c r="L26" s="49" t="s">
        <v>6</v>
      </c>
      <c r="M26" s="193">
        <f>SUM(Q20:Q25)</f>
        <v>0</v>
      </c>
      <c r="N26" s="193"/>
      <c r="O26" s="193"/>
      <c r="P26" s="49" t="s">
        <v>63</v>
      </c>
      <c r="Q26" s="45">
        <f>ROUNDDOWN(M26,-3)</f>
        <v>0</v>
      </c>
      <c r="R26" s="46" t="s">
        <v>1</v>
      </c>
      <c r="S26" s="4"/>
    </row>
    <row r="27" spans="1:19" ht="18" customHeight="1" x14ac:dyDescent="0.2">
      <c r="A27" s="120" t="s">
        <v>44</v>
      </c>
      <c r="B27" s="121"/>
      <c r="C27" s="246" t="s">
        <v>48</v>
      </c>
      <c r="D27" s="247"/>
      <c r="E27" s="122">
        <v>1000</v>
      </c>
      <c r="F27" s="122"/>
      <c r="G27" s="7" t="s">
        <v>1</v>
      </c>
      <c r="H27" s="7" t="s">
        <v>26</v>
      </c>
      <c r="I27" s="8"/>
      <c r="J27" s="7" t="s">
        <v>13</v>
      </c>
      <c r="K27" s="7" t="s">
        <v>30</v>
      </c>
      <c r="L27" s="9"/>
      <c r="M27" s="7" t="s">
        <v>3</v>
      </c>
      <c r="N27" s="7"/>
      <c r="O27" s="10"/>
      <c r="P27" s="7" t="s">
        <v>28</v>
      </c>
      <c r="Q27" s="39">
        <f>SUM(E27*I27*L27)</f>
        <v>0</v>
      </c>
      <c r="R27" s="40" t="s">
        <v>1</v>
      </c>
      <c r="S27" s="4"/>
    </row>
    <row r="28" spans="1:19" ht="18" customHeight="1" x14ac:dyDescent="0.2">
      <c r="A28" s="187"/>
      <c r="B28" s="188"/>
      <c r="C28" s="249" t="s">
        <v>49</v>
      </c>
      <c r="D28" s="250"/>
      <c r="E28" s="132">
        <v>1000</v>
      </c>
      <c r="F28" s="132"/>
      <c r="G28" s="12" t="s">
        <v>1</v>
      </c>
      <c r="H28" s="12" t="s">
        <v>26</v>
      </c>
      <c r="I28" s="13"/>
      <c r="J28" s="12" t="s">
        <v>13</v>
      </c>
      <c r="K28" s="12" t="s">
        <v>30</v>
      </c>
      <c r="L28" s="14"/>
      <c r="M28" s="12" t="s">
        <v>3</v>
      </c>
      <c r="N28" s="12"/>
      <c r="O28" s="14"/>
      <c r="P28" s="12" t="s">
        <v>28</v>
      </c>
      <c r="Q28" s="41">
        <f>SUM(E28*I28*L28)</f>
        <v>0</v>
      </c>
      <c r="R28" s="42" t="s">
        <v>1</v>
      </c>
      <c r="S28" s="4"/>
    </row>
    <row r="29" spans="1:19" ht="18" hidden="1" customHeight="1" x14ac:dyDescent="0.2">
      <c r="A29" s="187"/>
      <c r="B29" s="188"/>
      <c r="C29" s="11"/>
      <c r="D29" s="12"/>
      <c r="E29" s="13"/>
      <c r="F29" s="13"/>
      <c r="G29" s="12" t="s">
        <v>1</v>
      </c>
      <c r="H29" s="12" t="s">
        <v>26</v>
      </c>
      <c r="I29" s="13"/>
      <c r="J29" s="12" t="s">
        <v>16</v>
      </c>
      <c r="K29" s="12" t="s">
        <v>29</v>
      </c>
      <c r="L29" s="14"/>
      <c r="M29" s="12" t="s">
        <v>3</v>
      </c>
      <c r="N29" s="12"/>
      <c r="O29" s="14"/>
      <c r="P29" s="12" t="s">
        <v>28</v>
      </c>
      <c r="Q29" s="41">
        <f>SUM(F29*I29*L29)</f>
        <v>0</v>
      </c>
      <c r="R29" s="42" t="s">
        <v>1</v>
      </c>
      <c r="S29" s="4"/>
    </row>
    <row r="30" spans="1:19" ht="18" customHeight="1" x14ac:dyDescent="0.2">
      <c r="A30" s="189"/>
      <c r="B30" s="190"/>
      <c r="C30" s="55"/>
      <c r="D30" s="45"/>
      <c r="E30" s="193"/>
      <c r="F30" s="193"/>
      <c r="G30" s="49"/>
      <c r="H30" s="49"/>
      <c r="I30" s="56"/>
      <c r="J30" s="45"/>
      <c r="K30" s="45"/>
      <c r="L30" s="49" t="s">
        <v>6</v>
      </c>
      <c r="M30" s="193">
        <f>SUM(Q27:Q29)</f>
        <v>0</v>
      </c>
      <c r="N30" s="193"/>
      <c r="O30" s="193"/>
      <c r="P30" s="49" t="s">
        <v>63</v>
      </c>
      <c r="Q30" s="45">
        <f>ROUNDDOWN(M30,-3)</f>
        <v>0</v>
      </c>
      <c r="R30" s="46" t="s">
        <v>1</v>
      </c>
      <c r="S30" s="5"/>
    </row>
    <row r="31" spans="1:19" ht="18" customHeight="1" x14ac:dyDescent="0.2">
      <c r="A31" s="120" t="s">
        <v>45</v>
      </c>
      <c r="B31" s="121"/>
      <c r="C31" s="276"/>
      <c r="D31" s="277"/>
      <c r="E31" s="122"/>
      <c r="F31" s="122"/>
      <c r="G31" s="7" t="s">
        <v>1</v>
      </c>
      <c r="H31" s="7" t="s">
        <v>26</v>
      </c>
      <c r="I31" s="8"/>
      <c r="J31" s="7" t="s">
        <v>13</v>
      </c>
      <c r="K31" s="7" t="s">
        <v>30</v>
      </c>
      <c r="L31" s="9"/>
      <c r="M31" s="7" t="s">
        <v>3</v>
      </c>
      <c r="N31" s="7"/>
      <c r="O31" s="10"/>
      <c r="P31" s="7" t="s">
        <v>28</v>
      </c>
      <c r="Q31" s="39">
        <f>SUM(E31*I31*L31)</f>
        <v>0</v>
      </c>
      <c r="R31" s="40" t="s">
        <v>1</v>
      </c>
      <c r="S31" s="4"/>
    </row>
    <row r="32" spans="1:19" ht="18" customHeight="1" x14ac:dyDescent="0.2">
      <c r="A32" s="187"/>
      <c r="B32" s="188"/>
      <c r="C32" s="218"/>
      <c r="D32" s="219"/>
      <c r="E32" s="132"/>
      <c r="F32" s="132"/>
      <c r="G32" s="12" t="s">
        <v>1</v>
      </c>
      <c r="H32" s="12" t="s">
        <v>26</v>
      </c>
      <c r="I32" s="13"/>
      <c r="J32" s="12" t="s">
        <v>13</v>
      </c>
      <c r="K32" s="12" t="s">
        <v>30</v>
      </c>
      <c r="L32" s="14"/>
      <c r="M32" s="12" t="s">
        <v>3</v>
      </c>
      <c r="N32" s="12"/>
      <c r="O32" s="14"/>
      <c r="P32" s="12" t="s">
        <v>28</v>
      </c>
      <c r="Q32" s="41">
        <f>SUM(F32*I32*L32)</f>
        <v>0</v>
      </c>
      <c r="R32" s="42" t="s">
        <v>1</v>
      </c>
      <c r="S32" s="4"/>
    </row>
    <row r="33" spans="1:19" ht="18" hidden="1" customHeight="1" x14ac:dyDescent="0.2">
      <c r="A33" s="187"/>
      <c r="B33" s="188"/>
      <c r="C33" s="11"/>
      <c r="D33" s="12"/>
      <c r="E33" s="13"/>
      <c r="F33" s="13"/>
      <c r="G33" s="12" t="s">
        <v>1</v>
      </c>
      <c r="H33" s="12" t="s">
        <v>26</v>
      </c>
      <c r="I33" s="13"/>
      <c r="J33" s="12" t="s">
        <v>16</v>
      </c>
      <c r="K33" s="12" t="s">
        <v>29</v>
      </c>
      <c r="L33" s="14"/>
      <c r="M33" s="12" t="s">
        <v>3</v>
      </c>
      <c r="N33" s="12"/>
      <c r="O33" s="14"/>
      <c r="P33" s="12" t="s">
        <v>28</v>
      </c>
      <c r="Q33" s="41">
        <f>SUM(F33*I33*L33)</f>
        <v>0</v>
      </c>
      <c r="R33" s="42" t="s">
        <v>1</v>
      </c>
      <c r="S33" s="4"/>
    </row>
    <row r="34" spans="1:19" ht="18" customHeight="1" thickBot="1" x14ac:dyDescent="0.25">
      <c r="A34" s="191"/>
      <c r="B34" s="96"/>
      <c r="C34" s="244" t="s">
        <v>77</v>
      </c>
      <c r="D34" s="245"/>
      <c r="E34" s="245"/>
      <c r="F34" s="245"/>
      <c r="G34" s="245"/>
      <c r="H34" s="245"/>
      <c r="I34" s="245"/>
      <c r="J34" s="245"/>
      <c r="K34" s="245"/>
      <c r="L34" s="57" t="s">
        <v>6</v>
      </c>
      <c r="M34" s="196">
        <f>SUM(Q31:Q33)</f>
        <v>0</v>
      </c>
      <c r="N34" s="196"/>
      <c r="O34" s="196"/>
      <c r="P34" s="57" t="s">
        <v>63</v>
      </c>
      <c r="Q34" s="47">
        <f>ROUNDDOWN(M34,-3)</f>
        <v>0</v>
      </c>
      <c r="R34" s="48" t="s">
        <v>1</v>
      </c>
      <c r="S34" s="4"/>
    </row>
    <row r="35" spans="1:19" ht="15" customHeight="1" x14ac:dyDescent="0.2">
      <c r="A35" s="144" t="s">
        <v>21</v>
      </c>
      <c r="B35" s="145"/>
      <c r="C35" s="238" t="s">
        <v>5</v>
      </c>
      <c r="D35" s="239"/>
      <c r="E35" s="270" t="s">
        <v>52</v>
      </c>
      <c r="F35" s="271"/>
      <c r="G35" s="271"/>
      <c r="H35" s="271"/>
      <c r="I35" s="271"/>
      <c r="J35" s="271"/>
      <c r="K35" s="271"/>
      <c r="L35" s="271"/>
      <c r="M35" s="271"/>
      <c r="N35" s="271"/>
      <c r="O35" s="271"/>
      <c r="P35" s="271"/>
      <c r="Q35" s="271"/>
      <c r="R35" s="272"/>
      <c r="S35" s="4"/>
    </row>
    <row r="36" spans="1:19" ht="15" customHeight="1" x14ac:dyDescent="0.2">
      <c r="A36" s="182"/>
      <c r="B36" s="100"/>
      <c r="C36" s="240"/>
      <c r="D36" s="241"/>
      <c r="E36" s="273"/>
      <c r="F36" s="274"/>
      <c r="G36" s="274"/>
      <c r="H36" s="274"/>
      <c r="I36" s="274"/>
      <c r="J36" s="274"/>
      <c r="K36" s="274"/>
      <c r="L36" s="274"/>
      <c r="M36" s="274"/>
      <c r="N36" s="274"/>
      <c r="O36" s="274"/>
      <c r="P36" s="274"/>
      <c r="Q36" s="274"/>
      <c r="R36" s="275"/>
      <c r="S36" s="4"/>
    </row>
    <row r="37" spans="1:19" ht="18" hidden="1" customHeight="1" x14ac:dyDescent="0.2">
      <c r="A37" s="229" t="s">
        <v>86</v>
      </c>
      <c r="B37" s="99"/>
      <c r="C37" s="198">
        <f>Q40/1000</f>
        <v>0</v>
      </c>
      <c r="D37" s="199"/>
      <c r="E37" s="18">
        <v>1</v>
      </c>
      <c r="F37" s="186"/>
      <c r="G37" s="186"/>
      <c r="H37" s="19" t="s">
        <v>17</v>
      </c>
      <c r="I37" s="20"/>
      <c r="J37" s="19" t="s">
        <v>1</v>
      </c>
      <c r="K37" s="19" t="s">
        <v>26</v>
      </c>
      <c r="L37" s="20">
        <v>1</v>
      </c>
      <c r="M37" s="19" t="s">
        <v>3</v>
      </c>
      <c r="N37" s="19" t="s">
        <v>31</v>
      </c>
      <c r="O37" s="21">
        <v>1</v>
      </c>
      <c r="P37" s="19" t="s">
        <v>28</v>
      </c>
      <c r="Q37" s="22">
        <f>I37*L37*O37</f>
        <v>0</v>
      </c>
      <c r="R37" s="23" t="s">
        <v>1</v>
      </c>
      <c r="S37" s="4"/>
    </row>
    <row r="38" spans="1:19" ht="18" hidden="1" customHeight="1" x14ac:dyDescent="0.2">
      <c r="A38" s="180"/>
      <c r="B38" s="181"/>
      <c r="C38" s="200"/>
      <c r="D38" s="201"/>
      <c r="E38" s="24">
        <v>2</v>
      </c>
      <c r="F38" s="130"/>
      <c r="G38" s="130"/>
      <c r="H38" s="12" t="s">
        <v>8</v>
      </c>
      <c r="I38" s="14"/>
      <c r="J38" s="12" t="s">
        <v>1</v>
      </c>
      <c r="K38" s="12" t="s">
        <v>26</v>
      </c>
      <c r="L38" s="14">
        <v>1</v>
      </c>
      <c r="M38" s="12" t="s">
        <v>3</v>
      </c>
      <c r="N38" s="12" t="s">
        <v>26</v>
      </c>
      <c r="O38" s="25">
        <v>1</v>
      </c>
      <c r="P38" s="12" t="s">
        <v>28</v>
      </c>
      <c r="Q38" s="15">
        <f>I38*L38*O38</f>
        <v>0</v>
      </c>
      <c r="R38" s="16" t="s">
        <v>1</v>
      </c>
      <c r="S38" s="4"/>
    </row>
    <row r="39" spans="1:19" ht="18" hidden="1" customHeight="1" x14ac:dyDescent="0.2">
      <c r="A39" s="180"/>
      <c r="B39" s="181"/>
      <c r="C39" s="200"/>
      <c r="D39" s="201"/>
      <c r="E39" s="24">
        <v>3</v>
      </c>
      <c r="F39" s="130"/>
      <c r="G39" s="130"/>
      <c r="H39" s="12" t="s">
        <v>8</v>
      </c>
      <c r="I39" s="14"/>
      <c r="J39" s="12" t="s">
        <v>1</v>
      </c>
      <c r="K39" s="12" t="s">
        <v>26</v>
      </c>
      <c r="L39" s="14">
        <v>1</v>
      </c>
      <c r="M39" s="12" t="s">
        <v>3</v>
      </c>
      <c r="N39" s="12" t="s">
        <v>26</v>
      </c>
      <c r="O39" s="25">
        <v>1</v>
      </c>
      <c r="P39" s="12" t="s">
        <v>28</v>
      </c>
      <c r="Q39" s="15">
        <f>I39*L39*O39</f>
        <v>0</v>
      </c>
      <c r="R39" s="16" t="s">
        <v>1</v>
      </c>
      <c r="S39" s="4"/>
    </row>
    <row r="40" spans="1:19" ht="18" hidden="1" customHeight="1" x14ac:dyDescent="0.2">
      <c r="A40" s="182"/>
      <c r="B40" s="100"/>
      <c r="C40" s="202"/>
      <c r="D40" s="203"/>
      <c r="E40" s="26"/>
      <c r="F40" s="27"/>
      <c r="G40" s="27"/>
      <c r="H40" s="27"/>
      <c r="I40" s="27"/>
      <c r="J40" s="27"/>
      <c r="K40" s="27"/>
      <c r="L40" s="28" t="s">
        <v>6</v>
      </c>
      <c r="M40" s="197">
        <f>SUM(Q37:Q39)</f>
        <v>0</v>
      </c>
      <c r="N40" s="197"/>
      <c r="O40" s="197"/>
      <c r="P40" s="28" t="s">
        <v>61</v>
      </c>
      <c r="Q40" s="27">
        <f>ROUNDUP(M40,-3)</f>
        <v>0</v>
      </c>
      <c r="R40" s="29" t="s">
        <v>1</v>
      </c>
      <c r="S40" s="4"/>
    </row>
    <row r="41" spans="1:19" ht="18" customHeight="1" x14ac:dyDescent="0.2">
      <c r="A41" s="179" t="s">
        <v>53</v>
      </c>
      <c r="B41" s="99"/>
      <c r="C41" s="125">
        <f>Q44/1000</f>
        <v>0</v>
      </c>
      <c r="D41" s="116"/>
      <c r="E41" s="18">
        <v>1</v>
      </c>
      <c r="F41" s="186"/>
      <c r="G41" s="186"/>
      <c r="H41" s="19" t="s">
        <v>8</v>
      </c>
      <c r="I41" s="20"/>
      <c r="J41" s="19" t="s">
        <v>1</v>
      </c>
      <c r="K41" s="19" t="s">
        <v>26</v>
      </c>
      <c r="L41" s="20"/>
      <c r="M41" s="19" t="s">
        <v>3</v>
      </c>
      <c r="N41" s="19" t="s">
        <v>26</v>
      </c>
      <c r="O41" s="21">
        <v>1</v>
      </c>
      <c r="P41" s="19" t="s">
        <v>28</v>
      </c>
      <c r="Q41" s="58">
        <f>I41*L41*O41</f>
        <v>0</v>
      </c>
      <c r="R41" s="59" t="s">
        <v>1</v>
      </c>
      <c r="S41" s="5"/>
    </row>
    <row r="42" spans="1:19" ht="18" customHeight="1" x14ac:dyDescent="0.2">
      <c r="A42" s="180"/>
      <c r="B42" s="181"/>
      <c r="C42" s="126"/>
      <c r="D42" s="127"/>
      <c r="E42" s="24">
        <v>2</v>
      </c>
      <c r="F42" s="130"/>
      <c r="G42" s="130"/>
      <c r="H42" s="12" t="s">
        <v>8</v>
      </c>
      <c r="I42" s="14"/>
      <c r="J42" s="12" t="s">
        <v>1</v>
      </c>
      <c r="K42" s="12" t="s">
        <v>26</v>
      </c>
      <c r="L42" s="14"/>
      <c r="M42" s="12" t="s">
        <v>3</v>
      </c>
      <c r="N42" s="12" t="s">
        <v>26</v>
      </c>
      <c r="O42" s="25">
        <v>1</v>
      </c>
      <c r="P42" s="12" t="s">
        <v>28</v>
      </c>
      <c r="Q42" s="41">
        <f>I42*L42*O42</f>
        <v>0</v>
      </c>
      <c r="R42" s="42" t="s">
        <v>1</v>
      </c>
      <c r="S42" s="5"/>
    </row>
    <row r="43" spans="1:19" ht="18" hidden="1" customHeight="1" x14ac:dyDescent="0.2">
      <c r="A43" s="180"/>
      <c r="B43" s="181"/>
      <c r="C43" s="126"/>
      <c r="D43" s="127"/>
      <c r="E43" s="24">
        <v>3</v>
      </c>
      <c r="F43" s="130"/>
      <c r="G43" s="130"/>
      <c r="H43" s="12" t="s">
        <v>8</v>
      </c>
      <c r="I43" s="14"/>
      <c r="J43" s="12" t="s">
        <v>1</v>
      </c>
      <c r="K43" s="12" t="s">
        <v>26</v>
      </c>
      <c r="L43" s="14">
        <v>1</v>
      </c>
      <c r="M43" s="12" t="s">
        <v>3</v>
      </c>
      <c r="N43" s="12" t="s">
        <v>26</v>
      </c>
      <c r="O43" s="25">
        <v>1</v>
      </c>
      <c r="P43" s="12" t="s">
        <v>28</v>
      </c>
      <c r="Q43" s="41">
        <f>I43*L43*O43</f>
        <v>0</v>
      </c>
      <c r="R43" s="42" t="s">
        <v>1</v>
      </c>
      <c r="S43" s="5"/>
    </row>
    <row r="44" spans="1:19" ht="18" customHeight="1" x14ac:dyDescent="0.2">
      <c r="A44" s="182"/>
      <c r="B44" s="100"/>
      <c r="C44" s="128"/>
      <c r="D44" s="118"/>
      <c r="E44" s="268" t="s">
        <v>64</v>
      </c>
      <c r="F44" s="269"/>
      <c r="G44" s="269"/>
      <c r="H44" s="269"/>
      <c r="I44" s="269"/>
      <c r="J44" s="269"/>
      <c r="K44" s="269"/>
      <c r="L44" s="28" t="s">
        <v>6</v>
      </c>
      <c r="M44" s="197">
        <f>SUM(Q41:Q43)</f>
        <v>0</v>
      </c>
      <c r="N44" s="197"/>
      <c r="O44" s="197"/>
      <c r="P44" s="28" t="s">
        <v>61</v>
      </c>
      <c r="Q44" s="60">
        <f>ROUNDUP(M44,-3)</f>
        <v>0</v>
      </c>
      <c r="R44" s="61" t="s">
        <v>1</v>
      </c>
      <c r="S44" s="4"/>
    </row>
    <row r="45" spans="1:19" ht="18" hidden="1" customHeight="1" x14ac:dyDescent="0.2">
      <c r="A45" s="229" t="s">
        <v>22</v>
      </c>
      <c r="B45" s="99"/>
      <c r="C45" s="125">
        <f>Q48/1000</f>
        <v>0</v>
      </c>
      <c r="D45" s="116"/>
      <c r="E45" s="18">
        <v>1</v>
      </c>
      <c r="F45" s="186"/>
      <c r="G45" s="186"/>
      <c r="H45" s="19" t="s">
        <v>8</v>
      </c>
      <c r="I45" s="20"/>
      <c r="J45" s="19" t="s">
        <v>1</v>
      </c>
      <c r="K45" s="19" t="s">
        <v>26</v>
      </c>
      <c r="L45" s="20">
        <v>1</v>
      </c>
      <c r="M45" s="19" t="s">
        <v>3</v>
      </c>
      <c r="N45" s="19" t="s">
        <v>26</v>
      </c>
      <c r="O45" s="21">
        <v>1</v>
      </c>
      <c r="P45" s="19" t="s">
        <v>28</v>
      </c>
      <c r="Q45" s="58">
        <f>I45*L45*O45</f>
        <v>0</v>
      </c>
      <c r="R45" s="59" t="s">
        <v>1</v>
      </c>
      <c r="S45" s="4"/>
    </row>
    <row r="46" spans="1:19" ht="18" hidden="1" customHeight="1" x14ac:dyDescent="0.2">
      <c r="A46" s="180"/>
      <c r="B46" s="181"/>
      <c r="C46" s="126"/>
      <c r="D46" s="127"/>
      <c r="E46" s="24">
        <v>2</v>
      </c>
      <c r="F46" s="130"/>
      <c r="G46" s="130"/>
      <c r="H46" s="12" t="s">
        <v>8</v>
      </c>
      <c r="I46" s="14"/>
      <c r="J46" s="12" t="s">
        <v>1</v>
      </c>
      <c r="K46" s="12" t="s">
        <v>26</v>
      </c>
      <c r="L46" s="14">
        <v>1</v>
      </c>
      <c r="M46" s="12" t="s">
        <v>3</v>
      </c>
      <c r="N46" s="12" t="s">
        <v>26</v>
      </c>
      <c r="O46" s="25">
        <v>1</v>
      </c>
      <c r="P46" s="12" t="s">
        <v>28</v>
      </c>
      <c r="Q46" s="41">
        <f>I46*L46*O46</f>
        <v>0</v>
      </c>
      <c r="R46" s="42" t="s">
        <v>1</v>
      </c>
      <c r="S46" s="4"/>
    </row>
    <row r="47" spans="1:19" ht="18" hidden="1" customHeight="1" x14ac:dyDescent="0.2">
      <c r="A47" s="180"/>
      <c r="B47" s="181"/>
      <c r="C47" s="126"/>
      <c r="D47" s="127"/>
      <c r="E47" s="24">
        <v>3</v>
      </c>
      <c r="F47" s="130"/>
      <c r="G47" s="130"/>
      <c r="H47" s="12" t="s">
        <v>8</v>
      </c>
      <c r="I47" s="14"/>
      <c r="J47" s="12" t="s">
        <v>1</v>
      </c>
      <c r="K47" s="12" t="s">
        <v>26</v>
      </c>
      <c r="L47" s="14">
        <v>1</v>
      </c>
      <c r="M47" s="12" t="s">
        <v>3</v>
      </c>
      <c r="N47" s="12" t="s">
        <v>26</v>
      </c>
      <c r="O47" s="25">
        <v>1</v>
      </c>
      <c r="P47" s="12" t="s">
        <v>28</v>
      </c>
      <c r="Q47" s="41">
        <f>I47*L47*O47</f>
        <v>0</v>
      </c>
      <c r="R47" s="42" t="s">
        <v>1</v>
      </c>
      <c r="S47" s="4"/>
    </row>
    <row r="48" spans="1:19" ht="18" hidden="1" customHeight="1" x14ac:dyDescent="0.2">
      <c r="A48" s="182"/>
      <c r="B48" s="100"/>
      <c r="C48" s="128"/>
      <c r="D48" s="118"/>
      <c r="E48" s="26"/>
      <c r="F48" s="27"/>
      <c r="G48" s="27"/>
      <c r="H48" s="27"/>
      <c r="I48" s="27"/>
      <c r="J48" s="27"/>
      <c r="K48" s="27"/>
      <c r="L48" s="28" t="s">
        <v>6</v>
      </c>
      <c r="M48" s="197">
        <f>SUM(Q45:Q47)</f>
        <v>0</v>
      </c>
      <c r="N48" s="197"/>
      <c r="O48" s="197"/>
      <c r="P48" s="28" t="s">
        <v>61</v>
      </c>
      <c r="Q48" s="60">
        <f>ROUNDUP(M48,-3)</f>
        <v>0</v>
      </c>
      <c r="R48" s="61" t="s">
        <v>1</v>
      </c>
      <c r="S48" s="4"/>
    </row>
    <row r="49" spans="1:19" ht="18" customHeight="1" x14ac:dyDescent="0.2">
      <c r="A49" s="179" t="s">
        <v>54</v>
      </c>
      <c r="B49" s="99"/>
      <c r="C49" s="125">
        <f>Q59/1000</f>
        <v>0</v>
      </c>
      <c r="D49" s="116"/>
      <c r="E49" s="18">
        <v>1</v>
      </c>
      <c r="F49" s="186"/>
      <c r="G49" s="186"/>
      <c r="H49" s="19" t="s">
        <v>8</v>
      </c>
      <c r="I49" s="20"/>
      <c r="J49" s="19" t="s">
        <v>1</v>
      </c>
      <c r="K49" s="19" t="s">
        <v>26</v>
      </c>
      <c r="L49" s="20"/>
      <c r="M49" s="19" t="s">
        <v>16</v>
      </c>
      <c r="N49" s="19" t="s">
        <v>26</v>
      </c>
      <c r="O49" s="21">
        <v>1</v>
      </c>
      <c r="P49" s="19" t="s">
        <v>28</v>
      </c>
      <c r="Q49" s="58">
        <f t="shared" ref="Q49:Q58" si="0">I49*L49*O49</f>
        <v>0</v>
      </c>
      <c r="R49" s="59" t="s">
        <v>1</v>
      </c>
      <c r="S49" s="5"/>
    </row>
    <row r="50" spans="1:19" ht="18" customHeight="1" x14ac:dyDescent="0.2">
      <c r="A50" s="180"/>
      <c r="B50" s="181"/>
      <c r="C50" s="126"/>
      <c r="D50" s="127"/>
      <c r="E50" s="24">
        <v>2</v>
      </c>
      <c r="F50" s="130"/>
      <c r="G50" s="130"/>
      <c r="H50" s="12" t="s">
        <v>8</v>
      </c>
      <c r="I50" s="14"/>
      <c r="J50" s="12" t="s">
        <v>1</v>
      </c>
      <c r="K50" s="12" t="s">
        <v>26</v>
      </c>
      <c r="L50" s="14"/>
      <c r="M50" s="12" t="s">
        <v>16</v>
      </c>
      <c r="N50" s="12" t="s">
        <v>26</v>
      </c>
      <c r="O50" s="25">
        <v>1</v>
      </c>
      <c r="P50" s="12" t="s">
        <v>28</v>
      </c>
      <c r="Q50" s="41">
        <f t="shared" si="0"/>
        <v>0</v>
      </c>
      <c r="R50" s="42" t="s">
        <v>1</v>
      </c>
      <c r="S50" s="5"/>
    </row>
    <row r="51" spans="1:19" ht="18" hidden="1" customHeight="1" x14ac:dyDescent="0.2">
      <c r="A51" s="180"/>
      <c r="B51" s="181"/>
      <c r="C51" s="126"/>
      <c r="D51" s="127"/>
      <c r="E51" s="24">
        <v>3</v>
      </c>
      <c r="F51" s="130"/>
      <c r="G51" s="130"/>
      <c r="H51" s="12" t="s">
        <v>8</v>
      </c>
      <c r="I51" s="14">
        <v>0</v>
      </c>
      <c r="J51" s="12" t="s">
        <v>1</v>
      </c>
      <c r="K51" s="12" t="s">
        <v>26</v>
      </c>
      <c r="L51" s="14">
        <v>1</v>
      </c>
      <c r="M51" s="12" t="s">
        <v>16</v>
      </c>
      <c r="N51" s="12" t="s">
        <v>26</v>
      </c>
      <c r="O51" s="25">
        <v>1</v>
      </c>
      <c r="P51" s="12" t="s">
        <v>28</v>
      </c>
      <c r="Q51" s="41">
        <f t="shared" si="0"/>
        <v>0</v>
      </c>
      <c r="R51" s="42" t="s">
        <v>1</v>
      </c>
      <c r="S51" s="5"/>
    </row>
    <row r="52" spans="1:19" ht="18" hidden="1" customHeight="1" x14ac:dyDescent="0.2">
      <c r="A52" s="180"/>
      <c r="B52" s="181"/>
      <c r="C52" s="126"/>
      <c r="D52" s="127"/>
      <c r="E52" s="24">
        <v>4</v>
      </c>
      <c r="F52" s="130"/>
      <c r="G52" s="130"/>
      <c r="H52" s="12" t="s">
        <v>8</v>
      </c>
      <c r="I52" s="14"/>
      <c r="J52" s="12" t="s">
        <v>1</v>
      </c>
      <c r="K52" s="12" t="s">
        <v>26</v>
      </c>
      <c r="L52" s="14">
        <v>1</v>
      </c>
      <c r="M52" s="12" t="s">
        <v>16</v>
      </c>
      <c r="N52" s="12" t="s">
        <v>26</v>
      </c>
      <c r="O52" s="25">
        <v>1</v>
      </c>
      <c r="P52" s="12" t="s">
        <v>28</v>
      </c>
      <c r="Q52" s="41">
        <f t="shared" si="0"/>
        <v>0</v>
      </c>
      <c r="R52" s="42" t="s">
        <v>1</v>
      </c>
      <c r="S52" s="5"/>
    </row>
    <row r="53" spans="1:19" ht="18" hidden="1" customHeight="1" x14ac:dyDescent="0.2">
      <c r="A53" s="180"/>
      <c r="B53" s="181"/>
      <c r="C53" s="126"/>
      <c r="D53" s="127"/>
      <c r="E53" s="24">
        <v>5</v>
      </c>
      <c r="F53" s="130"/>
      <c r="G53" s="130"/>
      <c r="H53" s="12" t="s">
        <v>8</v>
      </c>
      <c r="I53" s="14"/>
      <c r="J53" s="12" t="s">
        <v>1</v>
      </c>
      <c r="K53" s="12" t="s">
        <v>26</v>
      </c>
      <c r="L53" s="14">
        <v>1</v>
      </c>
      <c r="M53" s="12" t="s">
        <v>16</v>
      </c>
      <c r="N53" s="12" t="s">
        <v>26</v>
      </c>
      <c r="O53" s="25">
        <v>1</v>
      </c>
      <c r="P53" s="12" t="s">
        <v>28</v>
      </c>
      <c r="Q53" s="41">
        <f t="shared" si="0"/>
        <v>0</v>
      </c>
      <c r="R53" s="42" t="s">
        <v>1</v>
      </c>
      <c r="S53" s="5"/>
    </row>
    <row r="54" spans="1:19" ht="18" hidden="1" customHeight="1" x14ac:dyDescent="0.2">
      <c r="A54" s="180"/>
      <c r="B54" s="181"/>
      <c r="C54" s="126"/>
      <c r="D54" s="127"/>
      <c r="E54" s="24">
        <v>6</v>
      </c>
      <c r="F54" s="130"/>
      <c r="G54" s="130"/>
      <c r="H54" s="12" t="s">
        <v>8</v>
      </c>
      <c r="I54" s="14"/>
      <c r="J54" s="12" t="s">
        <v>1</v>
      </c>
      <c r="K54" s="12" t="s">
        <v>26</v>
      </c>
      <c r="L54" s="14">
        <v>1</v>
      </c>
      <c r="M54" s="12" t="s">
        <v>16</v>
      </c>
      <c r="N54" s="12" t="s">
        <v>26</v>
      </c>
      <c r="O54" s="25">
        <v>1</v>
      </c>
      <c r="P54" s="12" t="s">
        <v>28</v>
      </c>
      <c r="Q54" s="41">
        <f t="shared" si="0"/>
        <v>0</v>
      </c>
      <c r="R54" s="42" t="s">
        <v>1</v>
      </c>
      <c r="S54" s="5"/>
    </row>
    <row r="55" spans="1:19" ht="18" hidden="1" customHeight="1" x14ac:dyDescent="0.2">
      <c r="A55" s="180"/>
      <c r="B55" s="181"/>
      <c r="C55" s="126"/>
      <c r="D55" s="127"/>
      <c r="E55" s="24">
        <v>7</v>
      </c>
      <c r="F55" s="130"/>
      <c r="G55" s="130"/>
      <c r="H55" s="12" t="s">
        <v>8</v>
      </c>
      <c r="I55" s="14"/>
      <c r="J55" s="12" t="s">
        <v>1</v>
      </c>
      <c r="K55" s="12" t="s">
        <v>26</v>
      </c>
      <c r="L55" s="14">
        <v>1</v>
      </c>
      <c r="M55" s="12" t="s">
        <v>16</v>
      </c>
      <c r="N55" s="12" t="s">
        <v>26</v>
      </c>
      <c r="O55" s="25">
        <v>1</v>
      </c>
      <c r="P55" s="12" t="s">
        <v>28</v>
      </c>
      <c r="Q55" s="41">
        <f t="shared" si="0"/>
        <v>0</v>
      </c>
      <c r="R55" s="42" t="s">
        <v>1</v>
      </c>
      <c r="S55" s="5"/>
    </row>
    <row r="56" spans="1:19" ht="18" hidden="1" customHeight="1" x14ac:dyDescent="0.2">
      <c r="A56" s="180"/>
      <c r="B56" s="181"/>
      <c r="C56" s="126"/>
      <c r="D56" s="127"/>
      <c r="E56" s="24">
        <v>8</v>
      </c>
      <c r="F56" s="130"/>
      <c r="G56" s="130"/>
      <c r="H56" s="12" t="s">
        <v>8</v>
      </c>
      <c r="I56" s="14"/>
      <c r="J56" s="12" t="s">
        <v>1</v>
      </c>
      <c r="K56" s="12" t="s">
        <v>26</v>
      </c>
      <c r="L56" s="14">
        <v>1</v>
      </c>
      <c r="M56" s="12" t="s">
        <v>16</v>
      </c>
      <c r="N56" s="12" t="s">
        <v>26</v>
      </c>
      <c r="O56" s="25">
        <v>1</v>
      </c>
      <c r="P56" s="12" t="s">
        <v>28</v>
      </c>
      <c r="Q56" s="41">
        <f t="shared" si="0"/>
        <v>0</v>
      </c>
      <c r="R56" s="42" t="s">
        <v>1</v>
      </c>
      <c r="S56" s="5"/>
    </row>
    <row r="57" spans="1:19" ht="18" hidden="1" customHeight="1" x14ac:dyDescent="0.2">
      <c r="A57" s="180"/>
      <c r="B57" s="181"/>
      <c r="C57" s="126"/>
      <c r="D57" s="127"/>
      <c r="E57" s="24">
        <v>9</v>
      </c>
      <c r="F57" s="130"/>
      <c r="G57" s="130"/>
      <c r="H57" s="12" t="s">
        <v>8</v>
      </c>
      <c r="I57" s="14"/>
      <c r="J57" s="12" t="s">
        <v>1</v>
      </c>
      <c r="K57" s="12" t="s">
        <v>26</v>
      </c>
      <c r="L57" s="14">
        <v>1</v>
      </c>
      <c r="M57" s="12" t="s">
        <v>16</v>
      </c>
      <c r="N57" s="12" t="s">
        <v>26</v>
      </c>
      <c r="O57" s="25">
        <v>1</v>
      </c>
      <c r="P57" s="12" t="s">
        <v>28</v>
      </c>
      <c r="Q57" s="41">
        <f t="shared" si="0"/>
        <v>0</v>
      </c>
      <c r="R57" s="42" t="s">
        <v>1</v>
      </c>
      <c r="S57" s="5"/>
    </row>
    <row r="58" spans="1:19" ht="18" hidden="1" customHeight="1" x14ac:dyDescent="0.2">
      <c r="A58" s="180"/>
      <c r="B58" s="181"/>
      <c r="C58" s="126"/>
      <c r="D58" s="127"/>
      <c r="E58" s="24">
        <v>10</v>
      </c>
      <c r="F58" s="130"/>
      <c r="G58" s="130"/>
      <c r="H58" s="12" t="s">
        <v>8</v>
      </c>
      <c r="I58" s="14"/>
      <c r="J58" s="12" t="s">
        <v>1</v>
      </c>
      <c r="K58" s="12" t="s">
        <v>26</v>
      </c>
      <c r="L58" s="14">
        <v>1</v>
      </c>
      <c r="M58" s="12" t="s">
        <v>16</v>
      </c>
      <c r="N58" s="12" t="s">
        <v>26</v>
      </c>
      <c r="O58" s="25">
        <v>1</v>
      </c>
      <c r="P58" s="12" t="s">
        <v>28</v>
      </c>
      <c r="Q58" s="41">
        <f t="shared" si="0"/>
        <v>0</v>
      </c>
      <c r="R58" s="42" t="s">
        <v>1</v>
      </c>
      <c r="S58" s="5"/>
    </row>
    <row r="59" spans="1:19" ht="18" customHeight="1" x14ac:dyDescent="0.2">
      <c r="A59" s="182"/>
      <c r="B59" s="100"/>
      <c r="C59" s="128"/>
      <c r="D59" s="118"/>
      <c r="E59" s="266" t="s">
        <v>90</v>
      </c>
      <c r="F59" s="267"/>
      <c r="G59" s="267"/>
      <c r="H59" s="267"/>
      <c r="I59" s="267"/>
      <c r="J59" s="267"/>
      <c r="K59" s="267"/>
      <c r="L59" s="64" t="s">
        <v>6</v>
      </c>
      <c r="M59" s="131">
        <f>SUM(Q49:Q58)</f>
        <v>0</v>
      </c>
      <c r="N59" s="131"/>
      <c r="O59" s="131"/>
      <c r="P59" s="64" t="s">
        <v>61</v>
      </c>
      <c r="Q59" s="60">
        <f>ROUNDUP(M59,-3)</f>
        <v>0</v>
      </c>
      <c r="R59" s="61" t="s">
        <v>1</v>
      </c>
      <c r="S59" s="4"/>
    </row>
    <row r="60" spans="1:19" ht="18" customHeight="1" x14ac:dyDescent="0.2">
      <c r="A60" s="179" t="s">
        <v>55</v>
      </c>
      <c r="B60" s="99"/>
      <c r="C60" s="125">
        <f>Q70/1000</f>
        <v>0</v>
      </c>
      <c r="D60" s="116"/>
      <c r="E60" s="18">
        <v>1</v>
      </c>
      <c r="F60" s="186"/>
      <c r="G60" s="186"/>
      <c r="H60" s="19" t="s">
        <v>9</v>
      </c>
      <c r="I60" s="20"/>
      <c r="J60" s="19" t="s">
        <v>1</v>
      </c>
      <c r="K60" s="19" t="s">
        <v>26</v>
      </c>
      <c r="L60" s="20"/>
      <c r="M60" s="19" t="s">
        <v>3</v>
      </c>
      <c r="N60" s="19" t="s">
        <v>31</v>
      </c>
      <c r="O60" s="21">
        <v>1.1000000000000001</v>
      </c>
      <c r="P60" s="19" t="s">
        <v>28</v>
      </c>
      <c r="Q60" s="58">
        <f t="shared" ref="Q60:Q69" si="1">I60*L60*O60</f>
        <v>0</v>
      </c>
      <c r="R60" s="59" t="s">
        <v>1</v>
      </c>
      <c r="S60" s="4"/>
    </row>
    <row r="61" spans="1:19" ht="18" customHeight="1" x14ac:dyDescent="0.2">
      <c r="A61" s="180"/>
      <c r="B61" s="181"/>
      <c r="C61" s="126"/>
      <c r="D61" s="127"/>
      <c r="E61" s="24">
        <v>2</v>
      </c>
      <c r="F61" s="130"/>
      <c r="G61" s="130"/>
      <c r="H61" s="12" t="s">
        <v>8</v>
      </c>
      <c r="I61" s="14"/>
      <c r="J61" s="12" t="s">
        <v>1</v>
      </c>
      <c r="K61" s="12" t="s">
        <v>26</v>
      </c>
      <c r="L61" s="14"/>
      <c r="M61" s="12" t="s">
        <v>3</v>
      </c>
      <c r="N61" s="12" t="s">
        <v>26</v>
      </c>
      <c r="O61" s="25">
        <v>1.1000000000000001</v>
      </c>
      <c r="P61" s="12" t="s">
        <v>28</v>
      </c>
      <c r="Q61" s="41">
        <f t="shared" si="1"/>
        <v>0</v>
      </c>
      <c r="R61" s="42" t="s">
        <v>1</v>
      </c>
      <c r="S61" s="4"/>
    </row>
    <row r="62" spans="1:19" ht="18" hidden="1" customHeight="1" x14ac:dyDescent="0.2">
      <c r="A62" s="180"/>
      <c r="B62" s="181"/>
      <c r="C62" s="126"/>
      <c r="D62" s="127"/>
      <c r="E62" s="24">
        <v>3</v>
      </c>
      <c r="F62" s="130"/>
      <c r="G62" s="130"/>
      <c r="H62" s="12" t="s">
        <v>8</v>
      </c>
      <c r="I62" s="14">
        <v>0</v>
      </c>
      <c r="J62" s="12" t="s">
        <v>1</v>
      </c>
      <c r="K62" s="12" t="s">
        <v>26</v>
      </c>
      <c r="L62" s="14">
        <v>0</v>
      </c>
      <c r="M62" s="12" t="s">
        <v>3</v>
      </c>
      <c r="N62" s="12" t="s">
        <v>26</v>
      </c>
      <c r="O62" s="25">
        <v>1.1000000000000001</v>
      </c>
      <c r="P62" s="12" t="s">
        <v>28</v>
      </c>
      <c r="Q62" s="41">
        <f t="shared" si="1"/>
        <v>0</v>
      </c>
      <c r="R62" s="42" t="s">
        <v>1</v>
      </c>
      <c r="S62" s="4"/>
    </row>
    <row r="63" spans="1:19" ht="18" hidden="1" customHeight="1" x14ac:dyDescent="0.2">
      <c r="A63" s="180"/>
      <c r="B63" s="181"/>
      <c r="C63" s="126"/>
      <c r="D63" s="127"/>
      <c r="E63" s="24">
        <v>4</v>
      </c>
      <c r="F63" s="130"/>
      <c r="G63" s="130"/>
      <c r="H63" s="12" t="s">
        <v>8</v>
      </c>
      <c r="I63" s="14">
        <v>0</v>
      </c>
      <c r="J63" s="12" t="s">
        <v>1</v>
      </c>
      <c r="K63" s="12" t="s">
        <v>26</v>
      </c>
      <c r="L63" s="14">
        <v>0</v>
      </c>
      <c r="M63" s="12" t="s">
        <v>3</v>
      </c>
      <c r="N63" s="12" t="s">
        <v>26</v>
      </c>
      <c r="O63" s="25">
        <v>1.1000000000000001</v>
      </c>
      <c r="P63" s="12" t="s">
        <v>28</v>
      </c>
      <c r="Q63" s="41">
        <f t="shared" si="1"/>
        <v>0</v>
      </c>
      <c r="R63" s="42" t="s">
        <v>1</v>
      </c>
      <c r="S63" s="4"/>
    </row>
    <row r="64" spans="1:19" ht="18" hidden="1" customHeight="1" x14ac:dyDescent="0.2">
      <c r="A64" s="180"/>
      <c r="B64" s="181"/>
      <c r="C64" s="126"/>
      <c r="D64" s="127"/>
      <c r="E64" s="24">
        <v>5</v>
      </c>
      <c r="F64" s="130"/>
      <c r="G64" s="130"/>
      <c r="H64" s="12" t="s">
        <v>8</v>
      </c>
      <c r="I64" s="14">
        <v>0</v>
      </c>
      <c r="J64" s="12" t="s">
        <v>1</v>
      </c>
      <c r="K64" s="12" t="s">
        <v>26</v>
      </c>
      <c r="L64" s="14">
        <v>0</v>
      </c>
      <c r="M64" s="12" t="s">
        <v>3</v>
      </c>
      <c r="N64" s="12" t="s">
        <v>26</v>
      </c>
      <c r="O64" s="25">
        <v>1.05</v>
      </c>
      <c r="P64" s="12" t="s">
        <v>28</v>
      </c>
      <c r="Q64" s="41">
        <f t="shared" si="1"/>
        <v>0</v>
      </c>
      <c r="R64" s="42" t="s">
        <v>1</v>
      </c>
      <c r="S64" s="4"/>
    </row>
    <row r="65" spans="1:19" ht="18" hidden="1" customHeight="1" x14ac:dyDescent="0.2">
      <c r="A65" s="180"/>
      <c r="B65" s="181"/>
      <c r="C65" s="126"/>
      <c r="D65" s="127"/>
      <c r="E65" s="24">
        <v>6</v>
      </c>
      <c r="F65" s="130"/>
      <c r="G65" s="130"/>
      <c r="H65" s="12" t="s">
        <v>8</v>
      </c>
      <c r="I65" s="14">
        <v>0</v>
      </c>
      <c r="J65" s="12" t="s">
        <v>1</v>
      </c>
      <c r="K65" s="12" t="s">
        <v>26</v>
      </c>
      <c r="L65" s="14">
        <v>0</v>
      </c>
      <c r="M65" s="12" t="s">
        <v>3</v>
      </c>
      <c r="N65" s="12" t="s">
        <v>26</v>
      </c>
      <c r="O65" s="25">
        <v>1.05</v>
      </c>
      <c r="P65" s="12" t="s">
        <v>28</v>
      </c>
      <c r="Q65" s="41">
        <f t="shared" si="1"/>
        <v>0</v>
      </c>
      <c r="R65" s="42" t="s">
        <v>1</v>
      </c>
      <c r="S65" s="4"/>
    </row>
    <row r="66" spans="1:19" ht="18" hidden="1" customHeight="1" x14ac:dyDescent="0.2">
      <c r="A66" s="180"/>
      <c r="B66" s="181"/>
      <c r="C66" s="126"/>
      <c r="D66" s="127"/>
      <c r="E66" s="24">
        <v>7</v>
      </c>
      <c r="F66" s="130"/>
      <c r="G66" s="130"/>
      <c r="H66" s="12" t="s">
        <v>8</v>
      </c>
      <c r="I66" s="14">
        <v>0</v>
      </c>
      <c r="J66" s="12" t="s">
        <v>1</v>
      </c>
      <c r="K66" s="12" t="s">
        <v>26</v>
      </c>
      <c r="L66" s="14">
        <v>0</v>
      </c>
      <c r="M66" s="12" t="s">
        <v>3</v>
      </c>
      <c r="N66" s="12" t="s">
        <v>26</v>
      </c>
      <c r="O66" s="25">
        <v>1.05</v>
      </c>
      <c r="P66" s="12" t="s">
        <v>28</v>
      </c>
      <c r="Q66" s="41">
        <f t="shared" si="1"/>
        <v>0</v>
      </c>
      <c r="R66" s="42" t="s">
        <v>1</v>
      </c>
      <c r="S66" s="4"/>
    </row>
    <row r="67" spans="1:19" ht="18" hidden="1" customHeight="1" x14ac:dyDescent="0.2">
      <c r="A67" s="180"/>
      <c r="B67" s="181"/>
      <c r="C67" s="126"/>
      <c r="D67" s="127"/>
      <c r="E67" s="24">
        <v>8</v>
      </c>
      <c r="F67" s="130"/>
      <c r="G67" s="130"/>
      <c r="H67" s="12" t="s">
        <v>8</v>
      </c>
      <c r="I67" s="14">
        <v>0</v>
      </c>
      <c r="J67" s="12" t="s">
        <v>1</v>
      </c>
      <c r="K67" s="12" t="s">
        <v>26</v>
      </c>
      <c r="L67" s="14">
        <v>0</v>
      </c>
      <c r="M67" s="12" t="s">
        <v>3</v>
      </c>
      <c r="N67" s="12" t="s">
        <v>26</v>
      </c>
      <c r="O67" s="25">
        <v>1.05</v>
      </c>
      <c r="P67" s="12" t="s">
        <v>28</v>
      </c>
      <c r="Q67" s="41">
        <f t="shared" si="1"/>
        <v>0</v>
      </c>
      <c r="R67" s="42" t="s">
        <v>1</v>
      </c>
      <c r="S67" s="4"/>
    </row>
    <row r="68" spans="1:19" ht="18" hidden="1" customHeight="1" x14ac:dyDescent="0.2">
      <c r="A68" s="180"/>
      <c r="B68" s="181"/>
      <c r="C68" s="126"/>
      <c r="D68" s="127"/>
      <c r="E68" s="24">
        <v>9</v>
      </c>
      <c r="F68" s="130"/>
      <c r="G68" s="130"/>
      <c r="H68" s="12" t="s">
        <v>8</v>
      </c>
      <c r="I68" s="14">
        <v>0</v>
      </c>
      <c r="J68" s="12" t="s">
        <v>1</v>
      </c>
      <c r="K68" s="12" t="s">
        <v>26</v>
      </c>
      <c r="L68" s="14">
        <v>0</v>
      </c>
      <c r="M68" s="12" t="s">
        <v>3</v>
      </c>
      <c r="N68" s="12" t="s">
        <v>26</v>
      </c>
      <c r="O68" s="25">
        <v>1.05</v>
      </c>
      <c r="P68" s="12" t="s">
        <v>28</v>
      </c>
      <c r="Q68" s="41">
        <f t="shared" si="1"/>
        <v>0</v>
      </c>
      <c r="R68" s="42" t="s">
        <v>1</v>
      </c>
      <c r="S68" s="4"/>
    </row>
    <row r="69" spans="1:19" ht="18" hidden="1" customHeight="1" x14ac:dyDescent="0.2">
      <c r="A69" s="180"/>
      <c r="B69" s="181"/>
      <c r="C69" s="126"/>
      <c r="D69" s="127"/>
      <c r="E69" s="24">
        <v>10</v>
      </c>
      <c r="F69" s="130"/>
      <c r="G69" s="130"/>
      <c r="H69" s="12" t="s">
        <v>8</v>
      </c>
      <c r="I69" s="14">
        <v>0</v>
      </c>
      <c r="J69" s="12" t="s">
        <v>1</v>
      </c>
      <c r="K69" s="12" t="s">
        <v>26</v>
      </c>
      <c r="L69" s="14">
        <v>0</v>
      </c>
      <c r="M69" s="12" t="s">
        <v>3</v>
      </c>
      <c r="N69" s="12" t="s">
        <v>26</v>
      </c>
      <c r="O69" s="25">
        <v>1.05</v>
      </c>
      <c r="P69" s="12" t="s">
        <v>28</v>
      </c>
      <c r="Q69" s="41">
        <f t="shared" si="1"/>
        <v>0</v>
      </c>
      <c r="R69" s="42" t="s">
        <v>1</v>
      </c>
      <c r="S69" s="4"/>
    </row>
    <row r="70" spans="1:19" ht="18" customHeight="1" x14ac:dyDescent="0.2">
      <c r="A70" s="182"/>
      <c r="B70" s="100"/>
      <c r="C70" s="128"/>
      <c r="D70" s="118"/>
      <c r="E70" s="65"/>
      <c r="F70" s="60"/>
      <c r="G70" s="60"/>
      <c r="H70" s="60"/>
      <c r="I70" s="60"/>
      <c r="J70" s="60"/>
      <c r="K70" s="60"/>
      <c r="L70" s="64" t="s">
        <v>6</v>
      </c>
      <c r="M70" s="131">
        <f>SUM(Q60:Q69)</f>
        <v>0</v>
      </c>
      <c r="N70" s="131"/>
      <c r="O70" s="131"/>
      <c r="P70" s="64" t="s">
        <v>61</v>
      </c>
      <c r="Q70" s="60">
        <f>ROUNDUP(M70,-3)</f>
        <v>0</v>
      </c>
      <c r="R70" s="61" t="s">
        <v>1</v>
      </c>
      <c r="S70" s="4"/>
    </row>
    <row r="71" spans="1:19" ht="18" customHeight="1" x14ac:dyDescent="0.2">
      <c r="A71" s="179" t="s">
        <v>56</v>
      </c>
      <c r="B71" s="99"/>
      <c r="C71" s="125">
        <f>Q81/1000</f>
        <v>0</v>
      </c>
      <c r="D71" s="116"/>
      <c r="E71" s="18">
        <v>1</v>
      </c>
      <c r="F71" s="186"/>
      <c r="G71" s="186"/>
      <c r="H71" s="19" t="s">
        <v>8</v>
      </c>
      <c r="I71" s="20"/>
      <c r="J71" s="19" t="s">
        <v>1</v>
      </c>
      <c r="K71" s="19" t="s">
        <v>26</v>
      </c>
      <c r="L71" s="20"/>
      <c r="M71" s="19" t="s">
        <v>3</v>
      </c>
      <c r="N71" s="19" t="s">
        <v>26</v>
      </c>
      <c r="O71" s="21">
        <v>1</v>
      </c>
      <c r="P71" s="19" t="s">
        <v>28</v>
      </c>
      <c r="Q71" s="58">
        <f t="shared" ref="Q71:Q80" si="2">I71*L71*O71</f>
        <v>0</v>
      </c>
      <c r="R71" s="59" t="s">
        <v>1</v>
      </c>
      <c r="S71" s="4"/>
    </row>
    <row r="72" spans="1:19" ht="18" customHeight="1" x14ac:dyDescent="0.2">
      <c r="A72" s="180"/>
      <c r="B72" s="181"/>
      <c r="C72" s="126"/>
      <c r="D72" s="127"/>
      <c r="E72" s="24">
        <v>2</v>
      </c>
      <c r="F72" s="130"/>
      <c r="G72" s="130"/>
      <c r="H72" s="12" t="s">
        <v>8</v>
      </c>
      <c r="I72" s="14"/>
      <c r="J72" s="12" t="s">
        <v>1</v>
      </c>
      <c r="K72" s="12" t="s">
        <v>26</v>
      </c>
      <c r="L72" s="14"/>
      <c r="M72" s="12" t="s">
        <v>3</v>
      </c>
      <c r="N72" s="12" t="s">
        <v>26</v>
      </c>
      <c r="O72" s="25">
        <v>1</v>
      </c>
      <c r="P72" s="12" t="s">
        <v>28</v>
      </c>
      <c r="Q72" s="41">
        <f t="shared" si="2"/>
        <v>0</v>
      </c>
      <c r="R72" s="42" t="s">
        <v>1</v>
      </c>
      <c r="S72" s="4"/>
    </row>
    <row r="73" spans="1:19" ht="18" hidden="1" customHeight="1" x14ac:dyDescent="0.2">
      <c r="A73" s="180"/>
      <c r="B73" s="181"/>
      <c r="C73" s="126"/>
      <c r="D73" s="127"/>
      <c r="E73" s="24">
        <v>3</v>
      </c>
      <c r="F73" s="130"/>
      <c r="G73" s="130"/>
      <c r="H73" s="12" t="s">
        <v>8</v>
      </c>
      <c r="I73" s="14">
        <v>0</v>
      </c>
      <c r="J73" s="12" t="s">
        <v>1</v>
      </c>
      <c r="K73" s="12" t="s">
        <v>26</v>
      </c>
      <c r="L73" s="14">
        <v>0</v>
      </c>
      <c r="M73" s="12" t="s">
        <v>3</v>
      </c>
      <c r="N73" s="12" t="s">
        <v>26</v>
      </c>
      <c r="O73" s="25">
        <v>1</v>
      </c>
      <c r="P73" s="12" t="s">
        <v>28</v>
      </c>
      <c r="Q73" s="41">
        <f t="shared" si="2"/>
        <v>0</v>
      </c>
      <c r="R73" s="42" t="s">
        <v>1</v>
      </c>
      <c r="S73" s="4"/>
    </row>
    <row r="74" spans="1:19" ht="18" hidden="1" customHeight="1" x14ac:dyDescent="0.2">
      <c r="A74" s="180"/>
      <c r="B74" s="181"/>
      <c r="C74" s="126"/>
      <c r="D74" s="127"/>
      <c r="E74" s="24">
        <v>4</v>
      </c>
      <c r="F74" s="130"/>
      <c r="G74" s="130"/>
      <c r="H74" s="12" t="s">
        <v>8</v>
      </c>
      <c r="I74" s="14">
        <v>0</v>
      </c>
      <c r="J74" s="12" t="s">
        <v>1</v>
      </c>
      <c r="K74" s="12" t="s">
        <v>26</v>
      </c>
      <c r="L74" s="14">
        <v>0</v>
      </c>
      <c r="M74" s="12" t="s">
        <v>3</v>
      </c>
      <c r="N74" s="12" t="s">
        <v>26</v>
      </c>
      <c r="O74" s="25">
        <v>1</v>
      </c>
      <c r="P74" s="12" t="s">
        <v>28</v>
      </c>
      <c r="Q74" s="41">
        <f t="shared" si="2"/>
        <v>0</v>
      </c>
      <c r="R74" s="42" t="s">
        <v>1</v>
      </c>
      <c r="S74" s="4"/>
    </row>
    <row r="75" spans="1:19" ht="18" hidden="1" customHeight="1" x14ac:dyDescent="0.2">
      <c r="A75" s="180"/>
      <c r="B75" s="181"/>
      <c r="C75" s="126"/>
      <c r="D75" s="127"/>
      <c r="E75" s="24">
        <v>5</v>
      </c>
      <c r="F75" s="130"/>
      <c r="G75" s="130"/>
      <c r="H75" s="12" t="s">
        <v>8</v>
      </c>
      <c r="I75" s="14">
        <v>0</v>
      </c>
      <c r="J75" s="12" t="s">
        <v>1</v>
      </c>
      <c r="K75" s="12" t="s">
        <v>26</v>
      </c>
      <c r="L75" s="14">
        <v>0</v>
      </c>
      <c r="M75" s="12" t="s">
        <v>3</v>
      </c>
      <c r="N75" s="12" t="s">
        <v>26</v>
      </c>
      <c r="O75" s="25">
        <v>1</v>
      </c>
      <c r="P75" s="12" t="s">
        <v>28</v>
      </c>
      <c r="Q75" s="41">
        <f t="shared" si="2"/>
        <v>0</v>
      </c>
      <c r="R75" s="42" t="s">
        <v>1</v>
      </c>
      <c r="S75" s="4"/>
    </row>
    <row r="76" spans="1:19" ht="18" hidden="1" customHeight="1" x14ac:dyDescent="0.2">
      <c r="A76" s="180"/>
      <c r="B76" s="181"/>
      <c r="C76" s="126"/>
      <c r="D76" s="127"/>
      <c r="E76" s="24">
        <v>6</v>
      </c>
      <c r="F76" s="130"/>
      <c r="G76" s="130"/>
      <c r="H76" s="12" t="s">
        <v>8</v>
      </c>
      <c r="I76" s="14">
        <v>0</v>
      </c>
      <c r="J76" s="12" t="s">
        <v>1</v>
      </c>
      <c r="K76" s="12" t="s">
        <v>26</v>
      </c>
      <c r="L76" s="14">
        <v>0</v>
      </c>
      <c r="M76" s="12" t="s">
        <v>3</v>
      </c>
      <c r="N76" s="12" t="s">
        <v>26</v>
      </c>
      <c r="O76" s="25">
        <v>1</v>
      </c>
      <c r="P76" s="12" t="s">
        <v>28</v>
      </c>
      <c r="Q76" s="41">
        <f t="shared" si="2"/>
        <v>0</v>
      </c>
      <c r="R76" s="42" t="s">
        <v>1</v>
      </c>
      <c r="S76" s="4"/>
    </row>
    <row r="77" spans="1:19" ht="18" hidden="1" customHeight="1" x14ac:dyDescent="0.2">
      <c r="A77" s="180"/>
      <c r="B77" s="181"/>
      <c r="C77" s="126"/>
      <c r="D77" s="127"/>
      <c r="E77" s="24">
        <v>7</v>
      </c>
      <c r="F77" s="130"/>
      <c r="G77" s="130"/>
      <c r="H77" s="12" t="s">
        <v>8</v>
      </c>
      <c r="I77" s="14">
        <v>0</v>
      </c>
      <c r="J77" s="12" t="s">
        <v>1</v>
      </c>
      <c r="K77" s="12" t="s">
        <v>26</v>
      </c>
      <c r="L77" s="14">
        <v>0</v>
      </c>
      <c r="M77" s="12" t="s">
        <v>3</v>
      </c>
      <c r="N77" s="12" t="s">
        <v>26</v>
      </c>
      <c r="O77" s="25">
        <v>1</v>
      </c>
      <c r="P77" s="12" t="s">
        <v>28</v>
      </c>
      <c r="Q77" s="41">
        <f t="shared" si="2"/>
        <v>0</v>
      </c>
      <c r="R77" s="42" t="s">
        <v>1</v>
      </c>
      <c r="S77" s="4"/>
    </row>
    <row r="78" spans="1:19" ht="18" hidden="1" customHeight="1" x14ac:dyDescent="0.2">
      <c r="A78" s="180"/>
      <c r="B78" s="181"/>
      <c r="C78" s="126"/>
      <c r="D78" s="127"/>
      <c r="E78" s="24">
        <v>8</v>
      </c>
      <c r="F78" s="130"/>
      <c r="G78" s="130"/>
      <c r="H78" s="12" t="s">
        <v>8</v>
      </c>
      <c r="I78" s="14">
        <v>0</v>
      </c>
      <c r="J78" s="12" t="s">
        <v>1</v>
      </c>
      <c r="K78" s="12" t="s">
        <v>26</v>
      </c>
      <c r="L78" s="14">
        <v>0</v>
      </c>
      <c r="M78" s="12" t="s">
        <v>3</v>
      </c>
      <c r="N78" s="12" t="s">
        <v>26</v>
      </c>
      <c r="O78" s="25">
        <v>1</v>
      </c>
      <c r="P78" s="12" t="s">
        <v>28</v>
      </c>
      <c r="Q78" s="41">
        <f t="shared" si="2"/>
        <v>0</v>
      </c>
      <c r="R78" s="42" t="s">
        <v>1</v>
      </c>
      <c r="S78" s="4"/>
    </row>
    <row r="79" spans="1:19" ht="18" hidden="1" customHeight="1" x14ac:dyDescent="0.2">
      <c r="A79" s="180"/>
      <c r="B79" s="181"/>
      <c r="C79" s="126"/>
      <c r="D79" s="127"/>
      <c r="E79" s="24">
        <v>9</v>
      </c>
      <c r="F79" s="130"/>
      <c r="G79" s="130"/>
      <c r="H79" s="12" t="s">
        <v>8</v>
      </c>
      <c r="I79" s="14">
        <v>0</v>
      </c>
      <c r="J79" s="12" t="s">
        <v>1</v>
      </c>
      <c r="K79" s="12" t="s">
        <v>26</v>
      </c>
      <c r="L79" s="14">
        <v>0</v>
      </c>
      <c r="M79" s="12" t="s">
        <v>3</v>
      </c>
      <c r="N79" s="12" t="s">
        <v>26</v>
      </c>
      <c r="O79" s="25">
        <v>1</v>
      </c>
      <c r="P79" s="12" t="s">
        <v>28</v>
      </c>
      <c r="Q79" s="41">
        <f t="shared" si="2"/>
        <v>0</v>
      </c>
      <c r="R79" s="42" t="s">
        <v>1</v>
      </c>
      <c r="S79" s="4"/>
    </row>
    <row r="80" spans="1:19" ht="18" hidden="1" customHeight="1" x14ac:dyDescent="0.2">
      <c r="A80" s="180"/>
      <c r="B80" s="181"/>
      <c r="C80" s="126"/>
      <c r="D80" s="127"/>
      <c r="E80" s="24">
        <v>10</v>
      </c>
      <c r="F80" s="130"/>
      <c r="G80" s="130"/>
      <c r="H80" s="12" t="s">
        <v>8</v>
      </c>
      <c r="I80" s="14">
        <v>0</v>
      </c>
      <c r="J80" s="12" t="s">
        <v>1</v>
      </c>
      <c r="K80" s="12" t="s">
        <v>26</v>
      </c>
      <c r="L80" s="14">
        <v>0</v>
      </c>
      <c r="M80" s="12" t="s">
        <v>3</v>
      </c>
      <c r="N80" s="12" t="s">
        <v>26</v>
      </c>
      <c r="O80" s="25">
        <v>1</v>
      </c>
      <c r="P80" s="12" t="s">
        <v>28</v>
      </c>
      <c r="Q80" s="41">
        <f t="shared" si="2"/>
        <v>0</v>
      </c>
      <c r="R80" s="42" t="s">
        <v>1</v>
      </c>
      <c r="S80" s="4"/>
    </row>
    <row r="81" spans="1:19" ht="18" customHeight="1" x14ac:dyDescent="0.2">
      <c r="A81" s="182"/>
      <c r="B81" s="100"/>
      <c r="C81" s="128"/>
      <c r="D81" s="118"/>
      <c r="E81" s="266" t="s">
        <v>62</v>
      </c>
      <c r="F81" s="267"/>
      <c r="G81" s="267"/>
      <c r="H81" s="267"/>
      <c r="I81" s="267"/>
      <c r="J81" s="267"/>
      <c r="K81" s="267"/>
      <c r="L81" s="64" t="s">
        <v>6</v>
      </c>
      <c r="M81" s="131">
        <f>SUM(Q71:Q80)</f>
        <v>0</v>
      </c>
      <c r="N81" s="131"/>
      <c r="O81" s="131"/>
      <c r="P81" s="64" t="s">
        <v>61</v>
      </c>
      <c r="Q81" s="60">
        <f>ROUNDUP(M81,-3)</f>
        <v>0</v>
      </c>
      <c r="R81" s="61" t="s">
        <v>1</v>
      </c>
      <c r="S81" s="4"/>
    </row>
    <row r="82" spans="1:19" ht="18" customHeight="1" x14ac:dyDescent="0.2">
      <c r="A82" s="257" t="s">
        <v>33</v>
      </c>
      <c r="B82" s="38"/>
      <c r="C82" s="194">
        <f>SUM(C83:D165)</f>
        <v>0</v>
      </c>
      <c r="D82" s="195"/>
      <c r="E82" s="30"/>
      <c r="F82" s="31"/>
      <c r="G82" s="31"/>
      <c r="H82" s="31"/>
      <c r="I82" s="31"/>
      <c r="J82" s="31"/>
      <c r="K82" s="31"/>
      <c r="L82" s="31"/>
      <c r="M82" s="31"/>
      <c r="N82" s="31"/>
      <c r="O82" s="31"/>
      <c r="P82" s="31"/>
      <c r="Q82" s="62"/>
      <c r="R82" s="63"/>
      <c r="S82" s="4"/>
    </row>
    <row r="83" spans="1:19" ht="18" customHeight="1" x14ac:dyDescent="0.2">
      <c r="A83" s="258"/>
      <c r="B83" s="217" t="s">
        <v>57</v>
      </c>
      <c r="C83" s="125">
        <f>Q93/1000</f>
        <v>0</v>
      </c>
      <c r="D83" s="116"/>
      <c r="E83" s="18">
        <v>1</v>
      </c>
      <c r="F83" s="186"/>
      <c r="G83" s="186"/>
      <c r="H83" s="19" t="s">
        <v>34</v>
      </c>
      <c r="I83" s="20"/>
      <c r="J83" s="19" t="s">
        <v>1</v>
      </c>
      <c r="K83" s="19" t="s">
        <v>26</v>
      </c>
      <c r="L83" s="20"/>
      <c r="M83" s="19" t="s">
        <v>18</v>
      </c>
      <c r="N83" s="19" t="s">
        <v>35</v>
      </c>
      <c r="O83" s="21">
        <v>1.1000000000000001</v>
      </c>
      <c r="P83" s="19" t="s">
        <v>36</v>
      </c>
      <c r="Q83" s="58">
        <f>I83*L83*O83</f>
        <v>0</v>
      </c>
      <c r="R83" s="59" t="s">
        <v>1</v>
      </c>
      <c r="S83" s="4"/>
    </row>
    <row r="84" spans="1:19" ht="18" customHeight="1" x14ac:dyDescent="0.2">
      <c r="A84" s="258"/>
      <c r="B84" s="215"/>
      <c r="C84" s="126"/>
      <c r="D84" s="127"/>
      <c r="E84" s="24">
        <v>2</v>
      </c>
      <c r="F84" s="130"/>
      <c r="G84" s="130"/>
      <c r="H84" s="12" t="s">
        <v>34</v>
      </c>
      <c r="I84" s="14"/>
      <c r="J84" s="12" t="s">
        <v>1</v>
      </c>
      <c r="K84" s="12" t="s">
        <v>26</v>
      </c>
      <c r="L84" s="14"/>
      <c r="M84" s="12" t="s">
        <v>18</v>
      </c>
      <c r="N84" s="12" t="s">
        <v>35</v>
      </c>
      <c r="O84" s="25">
        <v>1.1000000000000001</v>
      </c>
      <c r="P84" s="12" t="s">
        <v>36</v>
      </c>
      <c r="Q84" s="41">
        <f>I84*L84*O84</f>
        <v>0</v>
      </c>
      <c r="R84" s="42" t="s">
        <v>1</v>
      </c>
      <c r="S84" s="4"/>
    </row>
    <row r="85" spans="1:19" ht="18" customHeight="1" x14ac:dyDescent="0.2">
      <c r="A85" s="258"/>
      <c r="B85" s="215"/>
      <c r="C85" s="126"/>
      <c r="D85" s="127"/>
      <c r="E85" s="24">
        <v>3</v>
      </c>
      <c r="F85" s="129"/>
      <c r="G85" s="129"/>
      <c r="H85" s="12" t="s">
        <v>34</v>
      </c>
      <c r="I85" s="14"/>
      <c r="J85" s="12" t="s">
        <v>1</v>
      </c>
      <c r="K85" s="12" t="s">
        <v>26</v>
      </c>
      <c r="L85" s="14"/>
      <c r="M85" s="12" t="s">
        <v>18</v>
      </c>
      <c r="N85" s="12" t="s">
        <v>35</v>
      </c>
      <c r="O85" s="25">
        <v>1.1000000000000001</v>
      </c>
      <c r="P85" s="12" t="s">
        <v>36</v>
      </c>
      <c r="Q85" s="41">
        <f>I85*L85*O85</f>
        <v>0</v>
      </c>
      <c r="R85" s="42" t="s">
        <v>1</v>
      </c>
      <c r="S85" s="4"/>
    </row>
    <row r="86" spans="1:19" ht="18" hidden="1" customHeight="1" x14ac:dyDescent="0.2">
      <c r="A86" s="258"/>
      <c r="B86" s="215"/>
      <c r="C86" s="126"/>
      <c r="D86" s="127"/>
      <c r="E86" s="24">
        <v>4</v>
      </c>
      <c r="F86" s="129"/>
      <c r="G86" s="129"/>
      <c r="H86" s="12" t="s">
        <v>8</v>
      </c>
      <c r="I86" s="14">
        <v>0</v>
      </c>
      <c r="J86" s="12" t="s">
        <v>1</v>
      </c>
      <c r="K86" s="12" t="s">
        <v>26</v>
      </c>
      <c r="L86" s="14">
        <v>0</v>
      </c>
      <c r="M86" s="12" t="s">
        <v>18</v>
      </c>
      <c r="N86" s="12" t="s">
        <v>26</v>
      </c>
      <c r="O86" s="25">
        <v>1.1000000000000001</v>
      </c>
      <c r="P86" s="12" t="s">
        <v>28</v>
      </c>
      <c r="Q86" s="41">
        <f t="shared" ref="Q86:Q92" si="3">I86*L86*O86</f>
        <v>0</v>
      </c>
      <c r="R86" s="42" t="s">
        <v>1</v>
      </c>
      <c r="S86" s="4"/>
    </row>
    <row r="87" spans="1:19" ht="18" hidden="1" customHeight="1" x14ac:dyDescent="0.2">
      <c r="A87" s="258"/>
      <c r="B87" s="215"/>
      <c r="C87" s="126"/>
      <c r="D87" s="127"/>
      <c r="E87" s="24">
        <v>5</v>
      </c>
      <c r="F87" s="129"/>
      <c r="G87" s="129"/>
      <c r="H87" s="12" t="s">
        <v>8</v>
      </c>
      <c r="I87" s="14">
        <v>0</v>
      </c>
      <c r="J87" s="12" t="s">
        <v>1</v>
      </c>
      <c r="K87" s="12" t="s">
        <v>26</v>
      </c>
      <c r="L87" s="14">
        <v>0</v>
      </c>
      <c r="M87" s="12" t="s">
        <v>18</v>
      </c>
      <c r="N87" s="12" t="s">
        <v>26</v>
      </c>
      <c r="O87" s="25">
        <v>1.05</v>
      </c>
      <c r="P87" s="12" t="s">
        <v>28</v>
      </c>
      <c r="Q87" s="41">
        <f t="shared" si="3"/>
        <v>0</v>
      </c>
      <c r="R87" s="42" t="s">
        <v>1</v>
      </c>
      <c r="S87" s="4"/>
    </row>
    <row r="88" spans="1:19" ht="18" hidden="1" customHeight="1" x14ac:dyDescent="0.2">
      <c r="A88" s="258"/>
      <c r="B88" s="215"/>
      <c r="C88" s="126"/>
      <c r="D88" s="127"/>
      <c r="E88" s="24">
        <v>6</v>
      </c>
      <c r="F88" s="129"/>
      <c r="G88" s="129"/>
      <c r="H88" s="12" t="s">
        <v>8</v>
      </c>
      <c r="I88" s="14">
        <v>0</v>
      </c>
      <c r="J88" s="12" t="s">
        <v>1</v>
      </c>
      <c r="K88" s="12" t="s">
        <v>26</v>
      </c>
      <c r="L88" s="14">
        <v>0</v>
      </c>
      <c r="M88" s="12" t="s">
        <v>18</v>
      </c>
      <c r="N88" s="12" t="s">
        <v>26</v>
      </c>
      <c r="O88" s="25">
        <v>1.05</v>
      </c>
      <c r="P88" s="12" t="s">
        <v>28</v>
      </c>
      <c r="Q88" s="41">
        <f t="shared" si="3"/>
        <v>0</v>
      </c>
      <c r="R88" s="42" t="s">
        <v>1</v>
      </c>
      <c r="S88" s="4"/>
    </row>
    <row r="89" spans="1:19" ht="18" hidden="1" customHeight="1" x14ac:dyDescent="0.2">
      <c r="A89" s="258"/>
      <c r="B89" s="215"/>
      <c r="C89" s="126"/>
      <c r="D89" s="127"/>
      <c r="E89" s="24">
        <v>7</v>
      </c>
      <c r="F89" s="129"/>
      <c r="G89" s="129"/>
      <c r="H89" s="12" t="s">
        <v>8</v>
      </c>
      <c r="I89" s="14">
        <v>0</v>
      </c>
      <c r="J89" s="12" t="s">
        <v>1</v>
      </c>
      <c r="K89" s="12" t="s">
        <v>26</v>
      </c>
      <c r="L89" s="14">
        <v>0</v>
      </c>
      <c r="M89" s="12" t="s">
        <v>18</v>
      </c>
      <c r="N89" s="12" t="s">
        <v>26</v>
      </c>
      <c r="O89" s="25">
        <v>1.05</v>
      </c>
      <c r="P89" s="12" t="s">
        <v>28</v>
      </c>
      <c r="Q89" s="41">
        <f t="shared" si="3"/>
        <v>0</v>
      </c>
      <c r="R89" s="42" t="s">
        <v>1</v>
      </c>
      <c r="S89" s="4"/>
    </row>
    <row r="90" spans="1:19" ht="18" hidden="1" customHeight="1" x14ac:dyDescent="0.2">
      <c r="A90" s="258"/>
      <c r="B90" s="215"/>
      <c r="C90" s="126"/>
      <c r="D90" s="127"/>
      <c r="E90" s="24">
        <v>8</v>
      </c>
      <c r="F90" s="129"/>
      <c r="G90" s="129"/>
      <c r="H90" s="12" t="s">
        <v>8</v>
      </c>
      <c r="I90" s="14">
        <v>0</v>
      </c>
      <c r="J90" s="12" t="s">
        <v>1</v>
      </c>
      <c r="K90" s="12" t="s">
        <v>26</v>
      </c>
      <c r="L90" s="14">
        <v>0</v>
      </c>
      <c r="M90" s="12" t="s">
        <v>18</v>
      </c>
      <c r="N90" s="12" t="s">
        <v>26</v>
      </c>
      <c r="O90" s="25">
        <v>1.05</v>
      </c>
      <c r="P90" s="12" t="s">
        <v>28</v>
      </c>
      <c r="Q90" s="41">
        <f t="shared" si="3"/>
        <v>0</v>
      </c>
      <c r="R90" s="42" t="s">
        <v>1</v>
      </c>
      <c r="S90" s="4"/>
    </row>
    <row r="91" spans="1:19" ht="18" hidden="1" customHeight="1" x14ac:dyDescent="0.2">
      <c r="A91" s="258"/>
      <c r="B91" s="215"/>
      <c r="C91" s="126"/>
      <c r="D91" s="127"/>
      <c r="E91" s="24">
        <v>9</v>
      </c>
      <c r="F91" s="129"/>
      <c r="G91" s="129"/>
      <c r="H91" s="12" t="s">
        <v>8</v>
      </c>
      <c r="I91" s="14">
        <v>0</v>
      </c>
      <c r="J91" s="12" t="s">
        <v>1</v>
      </c>
      <c r="K91" s="12" t="s">
        <v>26</v>
      </c>
      <c r="L91" s="14">
        <v>0</v>
      </c>
      <c r="M91" s="12" t="s">
        <v>18</v>
      </c>
      <c r="N91" s="12" t="s">
        <v>26</v>
      </c>
      <c r="O91" s="25">
        <v>1.05</v>
      </c>
      <c r="P91" s="12" t="s">
        <v>28</v>
      </c>
      <c r="Q91" s="41">
        <f t="shared" si="3"/>
        <v>0</v>
      </c>
      <c r="R91" s="42" t="s">
        <v>1</v>
      </c>
      <c r="S91" s="4"/>
    </row>
    <row r="92" spans="1:19" ht="18" hidden="1" customHeight="1" x14ac:dyDescent="0.2">
      <c r="A92" s="258"/>
      <c r="B92" s="215"/>
      <c r="C92" s="126"/>
      <c r="D92" s="127"/>
      <c r="E92" s="24">
        <v>10</v>
      </c>
      <c r="F92" s="129"/>
      <c r="G92" s="129"/>
      <c r="H92" s="12" t="s">
        <v>8</v>
      </c>
      <c r="I92" s="14">
        <v>0</v>
      </c>
      <c r="J92" s="12" t="s">
        <v>1</v>
      </c>
      <c r="K92" s="12" t="s">
        <v>26</v>
      </c>
      <c r="L92" s="14">
        <v>0</v>
      </c>
      <c r="M92" s="12" t="s">
        <v>18</v>
      </c>
      <c r="N92" s="12" t="s">
        <v>26</v>
      </c>
      <c r="O92" s="25">
        <v>1.05</v>
      </c>
      <c r="P92" s="12" t="s">
        <v>28</v>
      </c>
      <c r="Q92" s="41">
        <f t="shared" si="3"/>
        <v>0</v>
      </c>
      <c r="R92" s="42" t="s">
        <v>1</v>
      </c>
      <c r="S92" s="4"/>
    </row>
    <row r="93" spans="1:19" ht="18" customHeight="1" x14ac:dyDescent="0.2">
      <c r="A93" s="258"/>
      <c r="B93" s="216"/>
      <c r="C93" s="128"/>
      <c r="D93" s="118"/>
      <c r="E93" s="266" t="s">
        <v>79</v>
      </c>
      <c r="F93" s="267"/>
      <c r="G93" s="267"/>
      <c r="H93" s="267"/>
      <c r="I93" s="267"/>
      <c r="J93" s="267"/>
      <c r="K93" s="267"/>
      <c r="L93" s="64" t="s">
        <v>6</v>
      </c>
      <c r="M93" s="131">
        <f>SUM(Q83:Q92)</f>
        <v>0</v>
      </c>
      <c r="N93" s="131"/>
      <c r="O93" s="131"/>
      <c r="P93" s="64" t="s">
        <v>61</v>
      </c>
      <c r="Q93" s="60">
        <f>ROUNDUP(M93,-3)</f>
        <v>0</v>
      </c>
      <c r="R93" s="61" t="s">
        <v>1</v>
      </c>
      <c r="S93" s="5"/>
    </row>
    <row r="94" spans="1:19" ht="18" hidden="1" customHeight="1" x14ac:dyDescent="0.2">
      <c r="A94" s="258"/>
      <c r="B94" s="214" t="s">
        <v>87</v>
      </c>
      <c r="C94" s="125">
        <f>Q104/1000</f>
        <v>0</v>
      </c>
      <c r="D94" s="116"/>
      <c r="E94" s="18">
        <v>1</v>
      </c>
      <c r="F94" s="220"/>
      <c r="G94" s="220"/>
      <c r="H94" s="19" t="s">
        <v>8</v>
      </c>
      <c r="I94" s="20">
        <v>0</v>
      </c>
      <c r="J94" s="19" t="s">
        <v>1</v>
      </c>
      <c r="K94" s="19" t="s">
        <v>26</v>
      </c>
      <c r="L94" s="20">
        <v>0</v>
      </c>
      <c r="M94" s="19" t="s">
        <v>18</v>
      </c>
      <c r="N94" s="19" t="s">
        <v>26</v>
      </c>
      <c r="O94" s="21">
        <v>1.05</v>
      </c>
      <c r="P94" s="19" t="s">
        <v>28</v>
      </c>
      <c r="Q94" s="58">
        <f t="shared" ref="Q94:Q103" si="4">I94*L94*O94</f>
        <v>0</v>
      </c>
      <c r="R94" s="59" t="s">
        <v>1</v>
      </c>
      <c r="S94" s="4"/>
    </row>
    <row r="95" spans="1:19" ht="18" hidden="1" customHeight="1" x14ac:dyDescent="0.2">
      <c r="A95" s="258"/>
      <c r="B95" s="215"/>
      <c r="C95" s="126"/>
      <c r="D95" s="127"/>
      <c r="E95" s="24">
        <v>2</v>
      </c>
      <c r="F95" s="129"/>
      <c r="G95" s="129"/>
      <c r="H95" s="12" t="s">
        <v>8</v>
      </c>
      <c r="I95" s="14">
        <v>0</v>
      </c>
      <c r="J95" s="12" t="s">
        <v>1</v>
      </c>
      <c r="K95" s="12" t="s">
        <v>26</v>
      </c>
      <c r="L95" s="14">
        <v>0</v>
      </c>
      <c r="M95" s="12" t="s">
        <v>18</v>
      </c>
      <c r="N95" s="12" t="s">
        <v>26</v>
      </c>
      <c r="O95" s="25">
        <v>1.05</v>
      </c>
      <c r="P95" s="12" t="s">
        <v>28</v>
      </c>
      <c r="Q95" s="41">
        <f t="shared" si="4"/>
        <v>0</v>
      </c>
      <c r="R95" s="42" t="s">
        <v>1</v>
      </c>
      <c r="S95" s="4"/>
    </row>
    <row r="96" spans="1:19" ht="18" hidden="1" customHeight="1" x14ac:dyDescent="0.2">
      <c r="A96" s="258"/>
      <c r="B96" s="215"/>
      <c r="C96" s="126"/>
      <c r="D96" s="127"/>
      <c r="E96" s="24">
        <v>3</v>
      </c>
      <c r="F96" s="129"/>
      <c r="G96" s="129"/>
      <c r="H96" s="12" t="s">
        <v>8</v>
      </c>
      <c r="I96" s="14">
        <v>0</v>
      </c>
      <c r="J96" s="12" t="s">
        <v>1</v>
      </c>
      <c r="K96" s="12" t="s">
        <v>26</v>
      </c>
      <c r="L96" s="14">
        <v>0</v>
      </c>
      <c r="M96" s="12" t="s">
        <v>18</v>
      </c>
      <c r="N96" s="12" t="s">
        <v>26</v>
      </c>
      <c r="O96" s="25">
        <v>1.05</v>
      </c>
      <c r="P96" s="12" t="s">
        <v>28</v>
      </c>
      <c r="Q96" s="41">
        <f t="shared" si="4"/>
        <v>0</v>
      </c>
      <c r="R96" s="42" t="s">
        <v>1</v>
      </c>
      <c r="S96" s="4"/>
    </row>
    <row r="97" spans="1:19" ht="18" hidden="1" customHeight="1" x14ac:dyDescent="0.2">
      <c r="A97" s="258"/>
      <c r="B97" s="215"/>
      <c r="C97" s="126"/>
      <c r="D97" s="127"/>
      <c r="E97" s="24">
        <v>4</v>
      </c>
      <c r="F97" s="129"/>
      <c r="G97" s="129"/>
      <c r="H97" s="12" t="s">
        <v>8</v>
      </c>
      <c r="I97" s="14">
        <v>0</v>
      </c>
      <c r="J97" s="12" t="s">
        <v>1</v>
      </c>
      <c r="K97" s="12" t="s">
        <v>26</v>
      </c>
      <c r="L97" s="14">
        <v>0</v>
      </c>
      <c r="M97" s="12" t="s">
        <v>18</v>
      </c>
      <c r="N97" s="12" t="s">
        <v>26</v>
      </c>
      <c r="O97" s="25">
        <v>1.05</v>
      </c>
      <c r="P97" s="12" t="s">
        <v>28</v>
      </c>
      <c r="Q97" s="41">
        <f t="shared" si="4"/>
        <v>0</v>
      </c>
      <c r="R97" s="42" t="s">
        <v>1</v>
      </c>
      <c r="S97" s="4"/>
    </row>
    <row r="98" spans="1:19" ht="18" hidden="1" customHeight="1" x14ac:dyDescent="0.2">
      <c r="A98" s="258"/>
      <c r="B98" s="215"/>
      <c r="C98" s="126"/>
      <c r="D98" s="127"/>
      <c r="E98" s="24">
        <v>5</v>
      </c>
      <c r="F98" s="129"/>
      <c r="G98" s="129"/>
      <c r="H98" s="12" t="s">
        <v>8</v>
      </c>
      <c r="I98" s="14">
        <v>0</v>
      </c>
      <c r="J98" s="12" t="s">
        <v>1</v>
      </c>
      <c r="K98" s="12" t="s">
        <v>26</v>
      </c>
      <c r="L98" s="14">
        <v>0</v>
      </c>
      <c r="M98" s="12" t="s">
        <v>18</v>
      </c>
      <c r="N98" s="12" t="s">
        <v>26</v>
      </c>
      <c r="O98" s="25">
        <v>1.05</v>
      </c>
      <c r="P98" s="12" t="s">
        <v>28</v>
      </c>
      <c r="Q98" s="41">
        <f t="shared" si="4"/>
        <v>0</v>
      </c>
      <c r="R98" s="42" t="s">
        <v>1</v>
      </c>
      <c r="S98" s="4"/>
    </row>
    <row r="99" spans="1:19" ht="18" hidden="1" customHeight="1" x14ac:dyDescent="0.2">
      <c r="A99" s="258"/>
      <c r="B99" s="215"/>
      <c r="C99" s="126"/>
      <c r="D99" s="127"/>
      <c r="E99" s="24">
        <v>6</v>
      </c>
      <c r="F99" s="129"/>
      <c r="G99" s="129"/>
      <c r="H99" s="12" t="s">
        <v>8</v>
      </c>
      <c r="I99" s="14">
        <v>0</v>
      </c>
      <c r="J99" s="12" t="s">
        <v>1</v>
      </c>
      <c r="K99" s="12" t="s">
        <v>26</v>
      </c>
      <c r="L99" s="14">
        <v>0</v>
      </c>
      <c r="M99" s="12" t="s">
        <v>18</v>
      </c>
      <c r="N99" s="12" t="s">
        <v>26</v>
      </c>
      <c r="O99" s="25">
        <v>1.05</v>
      </c>
      <c r="P99" s="12" t="s">
        <v>28</v>
      </c>
      <c r="Q99" s="41">
        <f t="shared" si="4"/>
        <v>0</v>
      </c>
      <c r="R99" s="42" t="s">
        <v>1</v>
      </c>
      <c r="S99" s="4"/>
    </row>
    <row r="100" spans="1:19" ht="18" hidden="1" customHeight="1" x14ac:dyDescent="0.2">
      <c r="A100" s="258"/>
      <c r="B100" s="215"/>
      <c r="C100" s="126"/>
      <c r="D100" s="127"/>
      <c r="E100" s="24">
        <v>7</v>
      </c>
      <c r="F100" s="129"/>
      <c r="G100" s="129"/>
      <c r="H100" s="12" t="s">
        <v>8</v>
      </c>
      <c r="I100" s="14">
        <v>0</v>
      </c>
      <c r="J100" s="12" t="s">
        <v>1</v>
      </c>
      <c r="K100" s="12" t="s">
        <v>26</v>
      </c>
      <c r="L100" s="14">
        <v>0</v>
      </c>
      <c r="M100" s="12" t="s">
        <v>18</v>
      </c>
      <c r="N100" s="12" t="s">
        <v>26</v>
      </c>
      <c r="O100" s="25">
        <v>1.05</v>
      </c>
      <c r="P100" s="12" t="s">
        <v>28</v>
      </c>
      <c r="Q100" s="41">
        <f t="shared" si="4"/>
        <v>0</v>
      </c>
      <c r="R100" s="42" t="s">
        <v>1</v>
      </c>
      <c r="S100" s="4"/>
    </row>
    <row r="101" spans="1:19" ht="18" hidden="1" customHeight="1" x14ac:dyDescent="0.2">
      <c r="A101" s="258"/>
      <c r="B101" s="215"/>
      <c r="C101" s="126"/>
      <c r="D101" s="127"/>
      <c r="E101" s="24">
        <v>8</v>
      </c>
      <c r="F101" s="129"/>
      <c r="G101" s="129"/>
      <c r="H101" s="12" t="s">
        <v>8</v>
      </c>
      <c r="I101" s="14">
        <v>0</v>
      </c>
      <c r="J101" s="12" t="s">
        <v>1</v>
      </c>
      <c r="K101" s="12" t="s">
        <v>26</v>
      </c>
      <c r="L101" s="14">
        <v>0</v>
      </c>
      <c r="M101" s="12" t="s">
        <v>18</v>
      </c>
      <c r="N101" s="12" t="s">
        <v>26</v>
      </c>
      <c r="O101" s="25">
        <v>1.05</v>
      </c>
      <c r="P101" s="12" t="s">
        <v>28</v>
      </c>
      <c r="Q101" s="41">
        <f t="shared" si="4"/>
        <v>0</v>
      </c>
      <c r="R101" s="42" t="s">
        <v>1</v>
      </c>
      <c r="S101" s="4"/>
    </row>
    <row r="102" spans="1:19" ht="18" hidden="1" customHeight="1" x14ac:dyDescent="0.2">
      <c r="A102" s="258"/>
      <c r="B102" s="215"/>
      <c r="C102" s="126"/>
      <c r="D102" s="127"/>
      <c r="E102" s="24">
        <v>9</v>
      </c>
      <c r="F102" s="129"/>
      <c r="G102" s="129"/>
      <c r="H102" s="12" t="s">
        <v>8</v>
      </c>
      <c r="I102" s="14">
        <v>0</v>
      </c>
      <c r="J102" s="12" t="s">
        <v>1</v>
      </c>
      <c r="K102" s="12" t="s">
        <v>26</v>
      </c>
      <c r="L102" s="14">
        <v>0</v>
      </c>
      <c r="M102" s="12" t="s">
        <v>18</v>
      </c>
      <c r="N102" s="12" t="s">
        <v>26</v>
      </c>
      <c r="O102" s="25">
        <v>1.05</v>
      </c>
      <c r="P102" s="12" t="s">
        <v>28</v>
      </c>
      <c r="Q102" s="41">
        <f t="shared" si="4"/>
        <v>0</v>
      </c>
      <c r="R102" s="42" t="s">
        <v>1</v>
      </c>
      <c r="S102" s="4"/>
    </row>
    <row r="103" spans="1:19" ht="18" hidden="1" customHeight="1" x14ac:dyDescent="0.2">
      <c r="A103" s="258"/>
      <c r="B103" s="215"/>
      <c r="C103" s="126"/>
      <c r="D103" s="127"/>
      <c r="E103" s="24">
        <v>10</v>
      </c>
      <c r="F103" s="129"/>
      <c r="G103" s="129"/>
      <c r="H103" s="12" t="s">
        <v>8</v>
      </c>
      <c r="I103" s="14">
        <v>0</v>
      </c>
      <c r="J103" s="12" t="s">
        <v>1</v>
      </c>
      <c r="K103" s="12" t="s">
        <v>26</v>
      </c>
      <c r="L103" s="14">
        <v>0</v>
      </c>
      <c r="M103" s="12" t="s">
        <v>18</v>
      </c>
      <c r="N103" s="12" t="s">
        <v>26</v>
      </c>
      <c r="O103" s="25">
        <v>1.05</v>
      </c>
      <c r="P103" s="12" t="s">
        <v>28</v>
      </c>
      <c r="Q103" s="41">
        <f t="shared" si="4"/>
        <v>0</v>
      </c>
      <c r="R103" s="42" t="s">
        <v>1</v>
      </c>
      <c r="S103" s="4"/>
    </row>
    <row r="104" spans="1:19" ht="18" hidden="1" customHeight="1" x14ac:dyDescent="0.2">
      <c r="A104" s="258"/>
      <c r="B104" s="216"/>
      <c r="C104" s="128"/>
      <c r="D104" s="118"/>
      <c r="E104" s="26"/>
      <c r="F104" s="27"/>
      <c r="G104" s="27"/>
      <c r="H104" s="27"/>
      <c r="I104" s="27"/>
      <c r="J104" s="27"/>
      <c r="K104" s="27"/>
      <c r="L104" s="27" t="s">
        <v>6</v>
      </c>
      <c r="M104" s="197">
        <f>SUM(Q94:Q103)</f>
        <v>0</v>
      </c>
      <c r="N104" s="197"/>
      <c r="O104" s="197"/>
      <c r="P104" s="28" t="s">
        <v>61</v>
      </c>
      <c r="Q104" s="60">
        <f>ROUNDUP(M104,-3)</f>
        <v>0</v>
      </c>
      <c r="R104" s="61" t="s">
        <v>1</v>
      </c>
      <c r="S104" s="4"/>
    </row>
    <row r="105" spans="1:19" ht="18" customHeight="1" x14ac:dyDescent="0.2">
      <c r="A105" s="258"/>
      <c r="B105" s="260" t="s">
        <v>50</v>
      </c>
      <c r="C105" s="251">
        <f>Q115/1000</f>
        <v>0</v>
      </c>
      <c r="D105" s="252"/>
      <c r="E105" s="18">
        <v>1</v>
      </c>
      <c r="F105" s="220"/>
      <c r="G105" s="220"/>
      <c r="H105" s="19" t="s">
        <v>34</v>
      </c>
      <c r="I105" s="20"/>
      <c r="J105" s="19" t="s">
        <v>1</v>
      </c>
      <c r="K105" s="19" t="s">
        <v>26</v>
      </c>
      <c r="L105" s="20"/>
      <c r="M105" s="19" t="s">
        <v>16</v>
      </c>
      <c r="N105" s="19" t="s">
        <v>29</v>
      </c>
      <c r="O105" s="21">
        <v>1.1000000000000001</v>
      </c>
      <c r="P105" s="19" t="s">
        <v>32</v>
      </c>
      <c r="Q105" s="58">
        <f>I105*L105*O105</f>
        <v>0</v>
      </c>
      <c r="R105" s="59" t="s">
        <v>1</v>
      </c>
      <c r="S105" s="4"/>
    </row>
    <row r="106" spans="1:19" ht="18" customHeight="1" x14ac:dyDescent="0.2">
      <c r="A106" s="258"/>
      <c r="B106" s="261"/>
      <c r="C106" s="253"/>
      <c r="D106" s="254"/>
      <c r="E106" s="24">
        <v>2</v>
      </c>
      <c r="F106" s="129"/>
      <c r="G106" s="129"/>
      <c r="H106" s="12" t="s">
        <v>8</v>
      </c>
      <c r="I106" s="14"/>
      <c r="J106" s="12" t="s">
        <v>1</v>
      </c>
      <c r="K106" s="12" t="s">
        <v>26</v>
      </c>
      <c r="L106" s="14"/>
      <c r="M106" s="12" t="s">
        <v>16</v>
      </c>
      <c r="N106" s="12" t="s">
        <v>26</v>
      </c>
      <c r="O106" s="25">
        <v>1.1000000000000001</v>
      </c>
      <c r="P106" s="12" t="s">
        <v>28</v>
      </c>
      <c r="Q106" s="41">
        <f t="shared" ref="Q106:Q114" si="5">I106*L106*O106</f>
        <v>0</v>
      </c>
      <c r="R106" s="42" t="s">
        <v>1</v>
      </c>
      <c r="S106" s="4"/>
    </row>
    <row r="107" spans="1:19" ht="18" customHeight="1" x14ac:dyDescent="0.2">
      <c r="A107" s="258"/>
      <c r="B107" s="261"/>
      <c r="C107" s="253"/>
      <c r="D107" s="254"/>
      <c r="E107" s="24">
        <v>3</v>
      </c>
      <c r="F107" s="129"/>
      <c r="G107" s="129"/>
      <c r="H107" s="12" t="s">
        <v>8</v>
      </c>
      <c r="I107" s="14"/>
      <c r="J107" s="12" t="s">
        <v>1</v>
      </c>
      <c r="K107" s="12" t="s">
        <v>26</v>
      </c>
      <c r="L107" s="14"/>
      <c r="M107" s="12" t="s">
        <v>16</v>
      </c>
      <c r="N107" s="12" t="s">
        <v>26</v>
      </c>
      <c r="O107" s="25">
        <v>1.1000000000000001</v>
      </c>
      <c r="P107" s="12" t="s">
        <v>28</v>
      </c>
      <c r="Q107" s="41">
        <f t="shared" si="5"/>
        <v>0</v>
      </c>
      <c r="R107" s="42" t="s">
        <v>1</v>
      </c>
      <c r="S107" s="4"/>
    </row>
    <row r="108" spans="1:19" ht="18" hidden="1" customHeight="1" x14ac:dyDescent="0.2">
      <c r="A108" s="258"/>
      <c r="B108" s="261"/>
      <c r="C108" s="253"/>
      <c r="D108" s="254"/>
      <c r="E108" s="24">
        <v>4</v>
      </c>
      <c r="F108" s="129"/>
      <c r="G108" s="129"/>
      <c r="H108" s="12" t="s">
        <v>8</v>
      </c>
      <c r="I108" s="14">
        <v>0</v>
      </c>
      <c r="J108" s="12" t="s">
        <v>1</v>
      </c>
      <c r="K108" s="12" t="s">
        <v>26</v>
      </c>
      <c r="L108" s="14">
        <v>0</v>
      </c>
      <c r="M108" s="12" t="s">
        <v>16</v>
      </c>
      <c r="N108" s="12" t="s">
        <v>26</v>
      </c>
      <c r="O108" s="25">
        <v>1.05</v>
      </c>
      <c r="P108" s="12" t="s">
        <v>28</v>
      </c>
      <c r="Q108" s="41">
        <f t="shared" si="5"/>
        <v>0</v>
      </c>
      <c r="R108" s="42" t="s">
        <v>1</v>
      </c>
      <c r="S108" s="4"/>
    </row>
    <row r="109" spans="1:19" ht="18" hidden="1" customHeight="1" x14ac:dyDescent="0.2">
      <c r="A109" s="258"/>
      <c r="B109" s="261"/>
      <c r="C109" s="253"/>
      <c r="D109" s="254"/>
      <c r="E109" s="24">
        <v>5</v>
      </c>
      <c r="F109" s="129"/>
      <c r="G109" s="129"/>
      <c r="H109" s="12" t="s">
        <v>8</v>
      </c>
      <c r="I109" s="14">
        <v>0</v>
      </c>
      <c r="J109" s="12" t="s">
        <v>1</v>
      </c>
      <c r="K109" s="12" t="s">
        <v>26</v>
      </c>
      <c r="L109" s="14">
        <v>0</v>
      </c>
      <c r="M109" s="12" t="s">
        <v>16</v>
      </c>
      <c r="N109" s="12" t="s">
        <v>26</v>
      </c>
      <c r="O109" s="25">
        <v>1.05</v>
      </c>
      <c r="P109" s="12" t="s">
        <v>28</v>
      </c>
      <c r="Q109" s="41">
        <f t="shared" si="5"/>
        <v>0</v>
      </c>
      <c r="R109" s="42" t="s">
        <v>1</v>
      </c>
      <c r="S109" s="4"/>
    </row>
    <row r="110" spans="1:19" ht="18" hidden="1" customHeight="1" x14ac:dyDescent="0.2">
      <c r="A110" s="258"/>
      <c r="B110" s="261"/>
      <c r="C110" s="253"/>
      <c r="D110" s="254"/>
      <c r="E110" s="24">
        <v>6</v>
      </c>
      <c r="F110" s="129"/>
      <c r="G110" s="129"/>
      <c r="H110" s="12" t="s">
        <v>8</v>
      </c>
      <c r="I110" s="14">
        <v>0</v>
      </c>
      <c r="J110" s="12" t="s">
        <v>1</v>
      </c>
      <c r="K110" s="12" t="s">
        <v>26</v>
      </c>
      <c r="L110" s="14">
        <v>0</v>
      </c>
      <c r="M110" s="12" t="s">
        <v>16</v>
      </c>
      <c r="N110" s="12" t="s">
        <v>26</v>
      </c>
      <c r="O110" s="25">
        <v>1.05</v>
      </c>
      <c r="P110" s="12" t="s">
        <v>28</v>
      </c>
      <c r="Q110" s="41">
        <f t="shared" si="5"/>
        <v>0</v>
      </c>
      <c r="R110" s="42" t="s">
        <v>1</v>
      </c>
      <c r="S110" s="4"/>
    </row>
    <row r="111" spans="1:19" ht="18" hidden="1" customHeight="1" x14ac:dyDescent="0.2">
      <c r="A111" s="258"/>
      <c r="B111" s="261"/>
      <c r="C111" s="253"/>
      <c r="D111" s="254"/>
      <c r="E111" s="24">
        <v>7</v>
      </c>
      <c r="F111" s="129"/>
      <c r="G111" s="129"/>
      <c r="H111" s="12" t="s">
        <v>8</v>
      </c>
      <c r="I111" s="14">
        <v>0</v>
      </c>
      <c r="J111" s="12" t="s">
        <v>1</v>
      </c>
      <c r="K111" s="12" t="s">
        <v>26</v>
      </c>
      <c r="L111" s="14">
        <v>0</v>
      </c>
      <c r="M111" s="12" t="s">
        <v>16</v>
      </c>
      <c r="N111" s="12" t="s">
        <v>26</v>
      </c>
      <c r="O111" s="25">
        <v>1.05</v>
      </c>
      <c r="P111" s="12" t="s">
        <v>28</v>
      </c>
      <c r="Q111" s="41">
        <f t="shared" si="5"/>
        <v>0</v>
      </c>
      <c r="R111" s="42" t="s">
        <v>1</v>
      </c>
      <c r="S111" s="4"/>
    </row>
    <row r="112" spans="1:19" ht="18" hidden="1" customHeight="1" x14ac:dyDescent="0.2">
      <c r="A112" s="258"/>
      <c r="B112" s="261"/>
      <c r="C112" s="253"/>
      <c r="D112" s="254"/>
      <c r="E112" s="24">
        <v>8</v>
      </c>
      <c r="F112" s="129"/>
      <c r="G112" s="129"/>
      <c r="H112" s="12" t="s">
        <v>8</v>
      </c>
      <c r="I112" s="14">
        <v>0</v>
      </c>
      <c r="J112" s="12" t="s">
        <v>1</v>
      </c>
      <c r="K112" s="12" t="s">
        <v>26</v>
      </c>
      <c r="L112" s="14">
        <v>0</v>
      </c>
      <c r="M112" s="12" t="s">
        <v>16</v>
      </c>
      <c r="N112" s="12" t="s">
        <v>26</v>
      </c>
      <c r="O112" s="25">
        <v>1.05</v>
      </c>
      <c r="P112" s="12" t="s">
        <v>28</v>
      </c>
      <c r="Q112" s="41">
        <f t="shared" si="5"/>
        <v>0</v>
      </c>
      <c r="R112" s="42" t="s">
        <v>1</v>
      </c>
      <c r="S112" s="4"/>
    </row>
    <row r="113" spans="1:19" ht="18" hidden="1" customHeight="1" x14ac:dyDescent="0.2">
      <c r="A113" s="258"/>
      <c r="B113" s="261"/>
      <c r="C113" s="253"/>
      <c r="D113" s="254"/>
      <c r="E113" s="24">
        <v>9</v>
      </c>
      <c r="F113" s="129"/>
      <c r="G113" s="129"/>
      <c r="H113" s="12" t="s">
        <v>8</v>
      </c>
      <c r="I113" s="14">
        <v>0</v>
      </c>
      <c r="J113" s="12" t="s">
        <v>1</v>
      </c>
      <c r="K113" s="12" t="s">
        <v>26</v>
      </c>
      <c r="L113" s="14">
        <v>0</v>
      </c>
      <c r="M113" s="12" t="s">
        <v>16</v>
      </c>
      <c r="N113" s="12" t="s">
        <v>26</v>
      </c>
      <c r="O113" s="25">
        <v>1.05</v>
      </c>
      <c r="P113" s="12" t="s">
        <v>28</v>
      </c>
      <c r="Q113" s="41">
        <f t="shared" si="5"/>
        <v>0</v>
      </c>
      <c r="R113" s="42" t="s">
        <v>1</v>
      </c>
      <c r="S113" s="4"/>
    </row>
    <row r="114" spans="1:19" ht="18" hidden="1" customHeight="1" x14ac:dyDescent="0.2">
      <c r="A114" s="258"/>
      <c r="B114" s="261"/>
      <c r="C114" s="253"/>
      <c r="D114" s="254"/>
      <c r="E114" s="24">
        <v>10</v>
      </c>
      <c r="F114" s="129"/>
      <c r="G114" s="129"/>
      <c r="H114" s="12" t="s">
        <v>8</v>
      </c>
      <c r="I114" s="14">
        <v>0</v>
      </c>
      <c r="J114" s="12" t="s">
        <v>1</v>
      </c>
      <c r="K114" s="12" t="s">
        <v>26</v>
      </c>
      <c r="L114" s="14">
        <v>0</v>
      </c>
      <c r="M114" s="12" t="s">
        <v>16</v>
      </c>
      <c r="N114" s="12" t="s">
        <v>26</v>
      </c>
      <c r="O114" s="25">
        <v>1.05</v>
      </c>
      <c r="P114" s="12" t="s">
        <v>28</v>
      </c>
      <c r="Q114" s="41">
        <f t="shared" si="5"/>
        <v>0</v>
      </c>
      <c r="R114" s="42" t="s">
        <v>1</v>
      </c>
      <c r="S114" s="4"/>
    </row>
    <row r="115" spans="1:19" ht="18" customHeight="1" x14ac:dyDescent="0.2">
      <c r="A115" s="258"/>
      <c r="B115" s="262"/>
      <c r="C115" s="255"/>
      <c r="D115" s="256"/>
      <c r="E115" s="223" t="s">
        <v>76</v>
      </c>
      <c r="F115" s="224"/>
      <c r="G115" s="224"/>
      <c r="H115" s="224"/>
      <c r="I115" s="224"/>
      <c r="J115" s="224"/>
      <c r="K115" s="224"/>
      <c r="L115" s="64" t="s">
        <v>6</v>
      </c>
      <c r="M115" s="131">
        <f>SUM(Q105:Q114)</f>
        <v>0</v>
      </c>
      <c r="N115" s="131"/>
      <c r="O115" s="131"/>
      <c r="P115" s="64" t="s">
        <v>61</v>
      </c>
      <c r="Q115" s="60">
        <f>ROUNDUP(M115,-3)</f>
        <v>0</v>
      </c>
      <c r="R115" s="61" t="s">
        <v>1</v>
      </c>
      <c r="S115" s="4"/>
    </row>
    <row r="116" spans="1:19" ht="18" customHeight="1" x14ac:dyDescent="0.2">
      <c r="A116" s="258"/>
      <c r="B116" s="217" t="s">
        <v>71</v>
      </c>
      <c r="C116" s="125">
        <f>Q126/1000</f>
        <v>0</v>
      </c>
      <c r="D116" s="116"/>
      <c r="E116" s="18">
        <v>1</v>
      </c>
      <c r="F116" s="220"/>
      <c r="G116" s="220"/>
      <c r="H116" s="19" t="s">
        <v>8</v>
      </c>
      <c r="I116" s="20"/>
      <c r="J116" s="19" t="s">
        <v>1</v>
      </c>
      <c r="K116" s="19" t="s">
        <v>26</v>
      </c>
      <c r="L116" s="20"/>
      <c r="M116" s="19" t="s">
        <v>2</v>
      </c>
      <c r="N116" s="19" t="s">
        <v>27</v>
      </c>
      <c r="O116" s="21">
        <v>1.1000000000000001</v>
      </c>
      <c r="P116" s="19" t="s">
        <v>37</v>
      </c>
      <c r="Q116" s="58">
        <f>I116*L116*O116</f>
        <v>0</v>
      </c>
      <c r="R116" s="59" t="s">
        <v>1</v>
      </c>
      <c r="S116" s="4"/>
    </row>
    <row r="117" spans="1:19" ht="18" customHeight="1" x14ac:dyDescent="0.2">
      <c r="A117" s="258"/>
      <c r="B117" s="215"/>
      <c r="C117" s="126"/>
      <c r="D117" s="127"/>
      <c r="E117" s="24">
        <v>2</v>
      </c>
      <c r="F117" s="129"/>
      <c r="G117" s="129"/>
      <c r="H117" s="12" t="s">
        <v>8</v>
      </c>
      <c r="I117" s="14"/>
      <c r="J117" s="12" t="s">
        <v>1</v>
      </c>
      <c r="K117" s="12" t="s">
        <v>26</v>
      </c>
      <c r="L117" s="14"/>
      <c r="M117" s="12" t="s">
        <v>2</v>
      </c>
      <c r="N117" s="12" t="s">
        <v>26</v>
      </c>
      <c r="O117" s="25">
        <v>1.1000000000000001</v>
      </c>
      <c r="P117" s="12" t="s">
        <v>28</v>
      </c>
      <c r="Q117" s="41">
        <f t="shared" ref="Q117:Q125" si="6">I117*L117*O117</f>
        <v>0</v>
      </c>
      <c r="R117" s="42" t="s">
        <v>1</v>
      </c>
      <c r="S117" s="4"/>
    </row>
    <row r="118" spans="1:19" ht="18" hidden="1" customHeight="1" x14ac:dyDescent="0.2">
      <c r="A118" s="258"/>
      <c r="B118" s="215"/>
      <c r="C118" s="126"/>
      <c r="D118" s="127"/>
      <c r="E118" s="24">
        <v>3</v>
      </c>
      <c r="F118" s="129"/>
      <c r="G118" s="129"/>
      <c r="H118" s="12" t="s">
        <v>8</v>
      </c>
      <c r="I118" s="14">
        <v>0</v>
      </c>
      <c r="J118" s="12" t="s">
        <v>1</v>
      </c>
      <c r="K118" s="12" t="s">
        <v>26</v>
      </c>
      <c r="L118" s="14">
        <v>0</v>
      </c>
      <c r="M118" s="12" t="s">
        <v>2</v>
      </c>
      <c r="N118" s="12" t="s">
        <v>26</v>
      </c>
      <c r="O118" s="25">
        <v>1.1000000000000001</v>
      </c>
      <c r="P118" s="12" t="s">
        <v>28</v>
      </c>
      <c r="Q118" s="41">
        <f t="shared" si="6"/>
        <v>0</v>
      </c>
      <c r="R118" s="42" t="s">
        <v>1</v>
      </c>
      <c r="S118" s="4"/>
    </row>
    <row r="119" spans="1:19" ht="18" hidden="1" customHeight="1" x14ac:dyDescent="0.2">
      <c r="A119" s="258"/>
      <c r="B119" s="215"/>
      <c r="C119" s="126"/>
      <c r="D119" s="127"/>
      <c r="E119" s="24">
        <v>4</v>
      </c>
      <c r="F119" s="129"/>
      <c r="G119" s="129"/>
      <c r="H119" s="12" t="s">
        <v>8</v>
      </c>
      <c r="I119" s="14">
        <v>0</v>
      </c>
      <c r="J119" s="12" t="s">
        <v>1</v>
      </c>
      <c r="K119" s="12" t="s">
        <v>26</v>
      </c>
      <c r="L119" s="14">
        <v>0</v>
      </c>
      <c r="M119" s="12" t="s">
        <v>2</v>
      </c>
      <c r="N119" s="12" t="s">
        <v>26</v>
      </c>
      <c r="O119" s="25">
        <v>1.1000000000000001</v>
      </c>
      <c r="P119" s="12" t="s">
        <v>28</v>
      </c>
      <c r="Q119" s="41">
        <f t="shared" si="6"/>
        <v>0</v>
      </c>
      <c r="R119" s="42" t="s">
        <v>1</v>
      </c>
      <c r="S119" s="4"/>
    </row>
    <row r="120" spans="1:19" ht="18" hidden="1" customHeight="1" x14ac:dyDescent="0.2">
      <c r="A120" s="258"/>
      <c r="B120" s="215"/>
      <c r="C120" s="126"/>
      <c r="D120" s="127"/>
      <c r="E120" s="24">
        <v>5</v>
      </c>
      <c r="F120" s="129"/>
      <c r="G120" s="129"/>
      <c r="H120" s="12" t="s">
        <v>8</v>
      </c>
      <c r="I120" s="14">
        <v>0</v>
      </c>
      <c r="J120" s="12" t="s">
        <v>1</v>
      </c>
      <c r="K120" s="12" t="s">
        <v>26</v>
      </c>
      <c r="L120" s="14">
        <v>0</v>
      </c>
      <c r="M120" s="12" t="s">
        <v>2</v>
      </c>
      <c r="N120" s="12" t="s">
        <v>26</v>
      </c>
      <c r="O120" s="25">
        <v>1.1000000000000001</v>
      </c>
      <c r="P120" s="12" t="s">
        <v>28</v>
      </c>
      <c r="Q120" s="41">
        <f t="shared" si="6"/>
        <v>0</v>
      </c>
      <c r="R120" s="42" t="s">
        <v>1</v>
      </c>
      <c r="S120" s="4"/>
    </row>
    <row r="121" spans="1:19" ht="18" hidden="1" customHeight="1" x14ac:dyDescent="0.2">
      <c r="A121" s="258"/>
      <c r="B121" s="215"/>
      <c r="C121" s="126"/>
      <c r="D121" s="127"/>
      <c r="E121" s="24">
        <v>6</v>
      </c>
      <c r="F121" s="129"/>
      <c r="G121" s="129"/>
      <c r="H121" s="12" t="s">
        <v>8</v>
      </c>
      <c r="I121" s="14">
        <v>0</v>
      </c>
      <c r="J121" s="12" t="s">
        <v>1</v>
      </c>
      <c r="K121" s="12" t="s">
        <v>26</v>
      </c>
      <c r="L121" s="14">
        <v>0</v>
      </c>
      <c r="M121" s="12" t="s">
        <v>2</v>
      </c>
      <c r="N121" s="12" t="s">
        <v>26</v>
      </c>
      <c r="O121" s="25">
        <v>1.05</v>
      </c>
      <c r="P121" s="12" t="s">
        <v>28</v>
      </c>
      <c r="Q121" s="41">
        <f t="shared" si="6"/>
        <v>0</v>
      </c>
      <c r="R121" s="42" t="s">
        <v>1</v>
      </c>
      <c r="S121" s="4"/>
    </row>
    <row r="122" spans="1:19" ht="18" hidden="1" customHeight="1" x14ac:dyDescent="0.2">
      <c r="A122" s="258"/>
      <c r="B122" s="215"/>
      <c r="C122" s="126"/>
      <c r="D122" s="127"/>
      <c r="E122" s="24">
        <v>7</v>
      </c>
      <c r="F122" s="129"/>
      <c r="G122" s="129"/>
      <c r="H122" s="12" t="s">
        <v>8</v>
      </c>
      <c r="I122" s="14">
        <v>0</v>
      </c>
      <c r="J122" s="12" t="s">
        <v>1</v>
      </c>
      <c r="K122" s="12" t="s">
        <v>26</v>
      </c>
      <c r="L122" s="14">
        <v>0</v>
      </c>
      <c r="M122" s="12" t="s">
        <v>2</v>
      </c>
      <c r="N122" s="12" t="s">
        <v>26</v>
      </c>
      <c r="O122" s="25">
        <v>1.05</v>
      </c>
      <c r="P122" s="12" t="s">
        <v>28</v>
      </c>
      <c r="Q122" s="41">
        <f t="shared" si="6"/>
        <v>0</v>
      </c>
      <c r="R122" s="42" t="s">
        <v>1</v>
      </c>
      <c r="S122" s="4"/>
    </row>
    <row r="123" spans="1:19" ht="18" hidden="1" customHeight="1" x14ac:dyDescent="0.2">
      <c r="A123" s="258"/>
      <c r="B123" s="215"/>
      <c r="C123" s="126"/>
      <c r="D123" s="127"/>
      <c r="E123" s="24">
        <v>8</v>
      </c>
      <c r="F123" s="129"/>
      <c r="G123" s="129"/>
      <c r="H123" s="12" t="s">
        <v>8</v>
      </c>
      <c r="I123" s="14">
        <v>0</v>
      </c>
      <c r="J123" s="12" t="s">
        <v>1</v>
      </c>
      <c r="K123" s="12" t="s">
        <v>26</v>
      </c>
      <c r="L123" s="14">
        <v>0</v>
      </c>
      <c r="M123" s="12" t="s">
        <v>2</v>
      </c>
      <c r="N123" s="12" t="s">
        <v>26</v>
      </c>
      <c r="O123" s="25">
        <v>1.05</v>
      </c>
      <c r="P123" s="12" t="s">
        <v>28</v>
      </c>
      <c r="Q123" s="41">
        <f t="shared" si="6"/>
        <v>0</v>
      </c>
      <c r="R123" s="42" t="s">
        <v>1</v>
      </c>
      <c r="S123" s="4"/>
    </row>
    <row r="124" spans="1:19" ht="18" hidden="1" customHeight="1" x14ac:dyDescent="0.2">
      <c r="A124" s="258"/>
      <c r="B124" s="215"/>
      <c r="C124" s="126"/>
      <c r="D124" s="127"/>
      <c r="E124" s="24">
        <v>9</v>
      </c>
      <c r="F124" s="129"/>
      <c r="G124" s="129"/>
      <c r="H124" s="12" t="s">
        <v>8</v>
      </c>
      <c r="I124" s="14">
        <v>0</v>
      </c>
      <c r="J124" s="12" t="s">
        <v>1</v>
      </c>
      <c r="K124" s="12" t="s">
        <v>26</v>
      </c>
      <c r="L124" s="14">
        <v>0</v>
      </c>
      <c r="M124" s="12" t="s">
        <v>2</v>
      </c>
      <c r="N124" s="12" t="s">
        <v>26</v>
      </c>
      <c r="O124" s="25">
        <v>1.05</v>
      </c>
      <c r="P124" s="12" t="s">
        <v>28</v>
      </c>
      <c r="Q124" s="41">
        <f t="shared" si="6"/>
        <v>0</v>
      </c>
      <c r="R124" s="42" t="s">
        <v>1</v>
      </c>
      <c r="S124" s="4"/>
    </row>
    <row r="125" spans="1:19" ht="18" hidden="1" customHeight="1" x14ac:dyDescent="0.2">
      <c r="A125" s="258"/>
      <c r="B125" s="215"/>
      <c r="C125" s="126"/>
      <c r="D125" s="127"/>
      <c r="E125" s="24">
        <v>10</v>
      </c>
      <c r="F125" s="129"/>
      <c r="G125" s="129"/>
      <c r="H125" s="12" t="s">
        <v>8</v>
      </c>
      <c r="I125" s="14">
        <v>0</v>
      </c>
      <c r="J125" s="12" t="s">
        <v>1</v>
      </c>
      <c r="K125" s="12" t="s">
        <v>26</v>
      </c>
      <c r="L125" s="14">
        <v>0</v>
      </c>
      <c r="M125" s="12" t="s">
        <v>2</v>
      </c>
      <c r="N125" s="12" t="s">
        <v>26</v>
      </c>
      <c r="O125" s="25">
        <v>1.05</v>
      </c>
      <c r="P125" s="12" t="s">
        <v>28</v>
      </c>
      <c r="Q125" s="41">
        <f t="shared" si="6"/>
        <v>0</v>
      </c>
      <c r="R125" s="42" t="s">
        <v>1</v>
      </c>
      <c r="S125" s="4"/>
    </row>
    <row r="126" spans="1:19" ht="18" customHeight="1" x14ac:dyDescent="0.2">
      <c r="A126" s="258"/>
      <c r="B126" s="216"/>
      <c r="C126" s="128"/>
      <c r="D126" s="118"/>
      <c r="E126" s="65"/>
      <c r="F126" s="60"/>
      <c r="G126" s="60"/>
      <c r="H126" s="60"/>
      <c r="I126" s="60"/>
      <c r="J126" s="60"/>
      <c r="K126" s="60"/>
      <c r="L126" s="64" t="s">
        <v>6</v>
      </c>
      <c r="M126" s="131">
        <f>SUM(Q116:Q125)</f>
        <v>0</v>
      </c>
      <c r="N126" s="131"/>
      <c r="O126" s="131"/>
      <c r="P126" s="64" t="s">
        <v>61</v>
      </c>
      <c r="Q126" s="60">
        <f>ROUNDUP(M126,-3)</f>
        <v>0</v>
      </c>
      <c r="R126" s="61" t="s">
        <v>1</v>
      </c>
      <c r="S126" s="5"/>
    </row>
    <row r="127" spans="1:19" ht="18" hidden="1" customHeight="1" x14ac:dyDescent="0.2">
      <c r="A127" s="258"/>
      <c r="B127" s="214" t="s">
        <v>88</v>
      </c>
      <c r="C127" s="125">
        <f>Q132/1000</f>
        <v>0</v>
      </c>
      <c r="D127" s="116"/>
      <c r="E127" s="18">
        <v>1</v>
      </c>
      <c r="F127" s="186"/>
      <c r="G127" s="186"/>
      <c r="H127" s="19" t="s">
        <v>8</v>
      </c>
      <c r="I127" s="20">
        <v>0</v>
      </c>
      <c r="J127" s="19" t="s">
        <v>1</v>
      </c>
      <c r="K127" s="19" t="s">
        <v>26</v>
      </c>
      <c r="L127" s="20">
        <v>0</v>
      </c>
      <c r="M127" s="19" t="s">
        <v>3</v>
      </c>
      <c r="N127" s="19" t="s">
        <v>26</v>
      </c>
      <c r="O127" s="21">
        <v>1</v>
      </c>
      <c r="P127" s="19" t="s">
        <v>28</v>
      </c>
      <c r="Q127" s="58">
        <f>I127*L127*O127</f>
        <v>0</v>
      </c>
      <c r="R127" s="59" t="s">
        <v>1</v>
      </c>
      <c r="S127" s="4"/>
    </row>
    <row r="128" spans="1:19" ht="18" hidden="1" customHeight="1" x14ac:dyDescent="0.2">
      <c r="A128" s="258"/>
      <c r="B128" s="215"/>
      <c r="C128" s="126"/>
      <c r="D128" s="127"/>
      <c r="E128" s="24">
        <v>2</v>
      </c>
      <c r="F128" s="130"/>
      <c r="G128" s="130"/>
      <c r="H128" s="12" t="s">
        <v>8</v>
      </c>
      <c r="I128" s="14">
        <v>0</v>
      </c>
      <c r="J128" s="12" t="s">
        <v>1</v>
      </c>
      <c r="K128" s="12" t="s">
        <v>26</v>
      </c>
      <c r="L128" s="14">
        <v>0</v>
      </c>
      <c r="M128" s="12" t="s">
        <v>3</v>
      </c>
      <c r="N128" s="12" t="s">
        <v>26</v>
      </c>
      <c r="O128" s="25">
        <v>1</v>
      </c>
      <c r="P128" s="12" t="s">
        <v>28</v>
      </c>
      <c r="Q128" s="41">
        <f>I128*L128*O128</f>
        <v>0</v>
      </c>
      <c r="R128" s="42" t="s">
        <v>1</v>
      </c>
      <c r="S128" s="4"/>
    </row>
    <row r="129" spans="1:19" ht="18" hidden="1" customHeight="1" x14ac:dyDescent="0.2">
      <c r="A129" s="258"/>
      <c r="B129" s="215"/>
      <c r="C129" s="126"/>
      <c r="D129" s="127"/>
      <c r="E129" s="24">
        <v>3</v>
      </c>
      <c r="F129" s="130"/>
      <c r="G129" s="130"/>
      <c r="H129" s="12" t="s">
        <v>8</v>
      </c>
      <c r="I129" s="14">
        <v>0</v>
      </c>
      <c r="J129" s="12" t="s">
        <v>1</v>
      </c>
      <c r="K129" s="12" t="s">
        <v>26</v>
      </c>
      <c r="L129" s="14">
        <v>0</v>
      </c>
      <c r="M129" s="12" t="s">
        <v>3</v>
      </c>
      <c r="N129" s="12" t="s">
        <v>26</v>
      </c>
      <c r="O129" s="25">
        <v>1</v>
      </c>
      <c r="P129" s="12" t="s">
        <v>28</v>
      </c>
      <c r="Q129" s="41">
        <f>I129*L129*O129</f>
        <v>0</v>
      </c>
      <c r="R129" s="42" t="s">
        <v>1</v>
      </c>
      <c r="S129" s="4"/>
    </row>
    <row r="130" spans="1:19" ht="18" hidden="1" customHeight="1" x14ac:dyDescent="0.2">
      <c r="A130" s="258"/>
      <c r="B130" s="215"/>
      <c r="C130" s="126"/>
      <c r="D130" s="127"/>
      <c r="E130" s="24">
        <v>4</v>
      </c>
      <c r="F130" s="130"/>
      <c r="G130" s="130"/>
      <c r="H130" s="12" t="s">
        <v>8</v>
      </c>
      <c r="I130" s="14">
        <v>0</v>
      </c>
      <c r="J130" s="12" t="s">
        <v>1</v>
      </c>
      <c r="K130" s="12" t="s">
        <v>26</v>
      </c>
      <c r="L130" s="14">
        <v>0</v>
      </c>
      <c r="M130" s="12" t="s">
        <v>3</v>
      </c>
      <c r="N130" s="12" t="s">
        <v>26</v>
      </c>
      <c r="O130" s="25">
        <v>1</v>
      </c>
      <c r="P130" s="12" t="s">
        <v>28</v>
      </c>
      <c r="Q130" s="41">
        <f>I130*L130*O130</f>
        <v>0</v>
      </c>
      <c r="R130" s="42" t="s">
        <v>1</v>
      </c>
      <c r="S130" s="4"/>
    </row>
    <row r="131" spans="1:19" ht="18" hidden="1" customHeight="1" x14ac:dyDescent="0.2">
      <c r="A131" s="258"/>
      <c r="B131" s="215"/>
      <c r="C131" s="126"/>
      <c r="D131" s="127"/>
      <c r="E131" s="24">
        <v>5</v>
      </c>
      <c r="F131" s="130"/>
      <c r="G131" s="130"/>
      <c r="H131" s="12" t="s">
        <v>8</v>
      </c>
      <c r="I131" s="14">
        <v>0</v>
      </c>
      <c r="J131" s="12" t="s">
        <v>1</v>
      </c>
      <c r="K131" s="12" t="s">
        <v>26</v>
      </c>
      <c r="L131" s="14">
        <v>0</v>
      </c>
      <c r="M131" s="12" t="s">
        <v>3</v>
      </c>
      <c r="N131" s="12" t="s">
        <v>26</v>
      </c>
      <c r="O131" s="25">
        <v>1</v>
      </c>
      <c r="P131" s="12" t="s">
        <v>28</v>
      </c>
      <c r="Q131" s="41">
        <f>I131*L131*O131</f>
        <v>0</v>
      </c>
      <c r="R131" s="42" t="s">
        <v>1</v>
      </c>
      <c r="S131" s="4"/>
    </row>
    <row r="132" spans="1:19" ht="18" hidden="1" customHeight="1" x14ac:dyDescent="0.2">
      <c r="A132" s="258"/>
      <c r="B132" s="216"/>
      <c r="C132" s="128"/>
      <c r="D132" s="118"/>
      <c r="E132" s="26"/>
      <c r="F132" s="27"/>
      <c r="G132" s="27"/>
      <c r="H132" s="27"/>
      <c r="I132" s="27"/>
      <c r="J132" s="27"/>
      <c r="K132" s="27"/>
      <c r="L132" s="27" t="s">
        <v>6</v>
      </c>
      <c r="M132" s="197">
        <f>SUM(Q127:Q131)</f>
        <v>0</v>
      </c>
      <c r="N132" s="197"/>
      <c r="O132" s="197"/>
      <c r="P132" s="28" t="s">
        <v>61</v>
      </c>
      <c r="Q132" s="60">
        <f>ROUNDUP(M132,-3)</f>
        <v>0</v>
      </c>
      <c r="R132" s="61" t="s">
        <v>1</v>
      </c>
      <c r="S132" s="4"/>
    </row>
    <row r="133" spans="1:19" ht="18" hidden="1" customHeight="1" x14ac:dyDescent="0.2">
      <c r="A133" s="258"/>
      <c r="B133" s="214" t="s">
        <v>89</v>
      </c>
      <c r="C133" s="125">
        <f>Q143/1000</f>
        <v>0</v>
      </c>
      <c r="D133" s="116"/>
      <c r="E133" s="18">
        <v>1</v>
      </c>
      <c r="F133" s="186"/>
      <c r="G133" s="186"/>
      <c r="H133" s="19" t="s">
        <v>8</v>
      </c>
      <c r="I133" s="20">
        <v>0</v>
      </c>
      <c r="J133" s="19" t="s">
        <v>1</v>
      </c>
      <c r="K133" s="19" t="s">
        <v>26</v>
      </c>
      <c r="L133" s="20">
        <v>0</v>
      </c>
      <c r="M133" s="19" t="s">
        <v>3</v>
      </c>
      <c r="N133" s="19" t="s">
        <v>26</v>
      </c>
      <c r="O133" s="21">
        <v>1</v>
      </c>
      <c r="P133" s="19" t="s">
        <v>28</v>
      </c>
      <c r="Q133" s="58">
        <f>I133*L133*O133</f>
        <v>0</v>
      </c>
      <c r="R133" s="59" t="s">
        <v>1</v>
      </c>
      <c r="S133" s="4"/>
    </row>
    <row r="134" spans="1:19" ht="18" hidden="1" customHeight="1" x14ac:dyDescent="0.2">
      <c r="A134" s="258"/>
      <c r="B134" s="215"/>
      <c r="C134" s="126"/>
      <c r="D134" s="127"/>
      <c r="E134" s="24">
        <v>2</v>
      </c>
      <c r="F134" s="130"/>
      <c r="G134" s="130"/>
      <c r="H134" s="12" t="s">
        <v>8</v>
      </c>
      <c r="I134" s="14">
        <v>0</v>
      </c>
      <c r="J134" s="12" t="s">
        <v>1</v>
      </c>
      <c r="K134" s="12" t="s">
        <v>26</v>
      </c>
      <c r="L134" s="14">
        <v>0</v>
      </c>
      <c r="M134" s="12" t="s">
        <v>3</v>
      </c>
      <c r="N134" s="12" t="s">
        <v>26</v>
      </c>
      <c r="O134" s="25">
        <v>1</v>
      </c>
      <c r="P134" s="12" t="s">
        <v>28</v>
      </c>
      <c r="Q134" s="41">
        <f t="shared" ref="Q134:Q142" si="7">I134*L134*O134</f>
        <v>0</v>
      </c>
      <c r="R134" s="42" t="s">
        <v>1</v>
      </c>
      <c r="S134" s="4"/>
    </row>
    <row r="135" spans="1:19" ht="18" hidden="1" customHeight="1" x14ac:dyDescent="0.2">
      <c r="A135" s="258"/>
      <c r="B135" s="215"/>
      <c r="C135" s="126"/>
      <c r="D135" s="127"/>
      <c r="E135" s="24">
        <v>3</v>
      </c>
      <c r="F135" s="130"/>
      <c r="G135" s="130"/>
      <c r="H135" s="12" t="s">
        <v>8</v>
      </c>
      <c r="I135" s="14">
        <v>0</v>
      </c>
      <c r="J135" s="12" t="s">
        <v>1</v>
      </c>
      <c r="K135" s="12" t="s">
        <v>26</v>
      </c>
      <c r="L135" s="14">
        <v>0</v>
      </c>
      <c r="M135" s="12" t="s">
        <v>3</v>
      </c>
      <c r="N135" s="12" t="s">
        <v>26</v>
      </c>
      <c r="O135" s="25">
        <v>1</v>
      </c>
      <c r="P135" s="12" t="s">
        <v>28</v>
      </c>
      <c r="Q135" s="41">
        <f t="shared" si="7"/>
        <v>0</v>
      </c>
      <c r="R135" s="42" t="s">
        <v>1</v>
      </c>
      <c r="S135" s="4"/>
    </row>
    <row r="136" spans="1:19" ht="18" hidden="1" customHeight="1" x14ac:dyDescent="0.2">
      <c r="A136" s="258"/>
      <c r="B136" s="215"/>
      <c r="C136" s="126"/>
      <c r="D136" s="127"/>
      <c r="E136" s="24">
        <v>4</v>
      </c>
      <c r="F136" s="130"/>
      <c r="G136" s="130"/>
      <c r="H136" s="12" t="s">
        <v>8</v>
      </c>
      <c r="I136" s="14">
        <v>0</v>
      </c>
      <c r="J136" s="12" t="s">
        <v>1</v>
      </c>
      <c r="K136" s="12" t="s">
        <v>26</v>
      </c>
      <c r="L136" s="14">
        <v>0</v>
      </c>
      <c r="M136" s="12" t="s">
        <v>3</v>
      </c>
      <c r="N136" s="12" t="s">
        <v>26</v>
      </c>
      <c r="O136" s="25">
        <v>1</v>
      </c>
      <c r="P136" s="12" t="s">
        <v>28</v>
      </c>
      <c r="Q136" s="41">
        <f t="shared" si="7"/>
        <v>0</v>
      </c>
      <c r="R136" s="42" t="s">
        <v>1</v>
      </c>
      <c r="S136" s="4"/>
    </row>
    <row r="137" spans="1:19" ht="18" hidden="1" customHeight="1" x14ac:dyDescent="0.2">
      <c r="A137" s="258"/>
      <c r="B137" s="215"/>
      <c r="C137" s="126"/>
      <c r="D137" s="127"/>
      <c r="E137" s="24">
        <v>5</v>
      </c>
      <c r="F137" s="130"/>
      <c r="G137" s="130"/>
      <c r="H137" s="12" t="s">
        <v>8</v>
      </c>
      <c r="I137" s="14">
        <v>0</v>
      </c>
      <c r="J137" s="12" t="s">
        <v>1</v>
      </c>
      <c r="K137" s="12" t="s">
        <v>26</v>
      </c>
      <c r="L137" s="14">
        <v>0</v>
      </c>
      <c r="M137" s="12" t="s">
        <v>3</v>
      </c>
      <c r="N137" s="12" t="s">
        <v>26</v>
      </c>
      <c r="O137" s="25">
        <v>1</v>
      </c>
      <c r="P137" s="12" t="s">
        <v>28</v>
      </c>
      <c r="Q137" s="41">
        <f t="shared" si="7"/>
        <v>0</v>
      </c>
      <c r="R137" s="42" t="s">
        <v>1</v>
      </c>
      <c r="S137" s="4"/>
    </row>
    <row r="138" spans="1:19" ht="18" hidden="1" customHeight="1" x14ac:dyDescent="0.2">
      <c r="A138" s="258"/>
      <c r="B138" s="215"/>
      <c r="C138" s="126"/>
      <c r="D138" s="127"/>
      <c r="E138" s="24">
        <v>6</v>
      </c>
      <c r="F138" s="130"/>
      <c r="G138" s="130"/>
      <c r="H138" s="12" t="s">
        <v>8</v>
      </c>
      <c r="I138" s="14">
        <v>0</v>
      </c>
      <c r="J138" s="12" t="s">
        <v>1</v>
      </c>
      <c r="K138" s="12" t="s">
        <v>26</v>
      </c>
      <c r="L138" s="14">
        <v>0</v>
      </c>
      <c r="M138" s="12" t="s">
        <v>3</v>
      </c>
      <c r="N138" s="12" t="s">
        <v>26</v>
      </c>
      <c r="O138" s="25">
        <v>1</v>
      </c>
      <c r="P138" s="12" t="s">
        <v>28</v>
      </c>
      <c r="Q138" s="41">
        <f t="shared" si="7"/>
        <v>0</v>
      </c>
      <c r="R138" s="42" t="s">
        <v>1</v>
      </c>
      <c r="S138" s="4"/>
    </row>
    <row r="139" spans="1:19" ht="18" hidden="1" customHeight="1" x14ac:dyDescent="0.2">
      <c r="A139" s="258"/>
      <c r="B139" s="215"/>
      <c r="C139" s="126"/>
      <c r="D139" s="127"/>
      <c r="E139" s="24">
        <v>7</v>
      </c>
      <c r="F139" s="130"/>
      <c r="G139" s="130"/>
      <c r="H139" s="12" t="s">
        <v>8</v>
      </c>
      <c r="I139" s="14">
        <v>0</v>
      </c>
      <c r="J139" s="12" t="s">
        <v>1</v>
      </c>
      <c r="K139" s="12" t="s">
        <v>26</v>
      </c>
      <c r="L139" s="14">
        <v>0</v>
      </c>
      <c r="M139" s="12" t="s">
        <v>3</v>
      </c>
      <c r="N139" s="12" t="s">
        <v>26</v>
      </c>
      <c r="O139" s="25">
        <v>1</v>
      </c>
      <c r="P139" s="12" t="s">
        <v>28</v>
      </c>
      <c r="Q139" s="41">
        <f t="shared" si="7"/>
        <v>0</v>
      </c>
      <c r="R139" s="42" t="s">
        <v>1</v>
      </c>
      <c r="S139" s="4"/>
    </row>
    <row r="140" spans="1:19" ht="18" hidden="1" customHeight="1" x14ac:dyDescent="0.2">
      <c r="A140" s="258"/>
      <c r="B140" s="215"/>
      <c r="C140" s="126"/>
      <c r="D140" s="127"/>
      <c r="E140" s="24">
        <v>8</v>
      </c>
      <c r="F140" s="130"/>
      <c r="G140" s="130"/>
      <c r="H140" s="12" t="s">
        <v>8</v>
      </c>
      <c r="I140" s="14">
        <v>0</v>
      </c>
      <c r="J140" s="12" t="s">
        <v>1</v>
      </c>
      <c r="K140" s="12" t="s">
        <v>26</v>
      </c>
      <c r="L140" s="14">
        <v>0</v>
      </c>
      <c r="M140" s="12" t="s">
        <v>3</v>
      </c>
      <c r="N140" s="12" t="s">
        <v>26</v>
      </c>
      <c r="O140" s="25">
        <v>1</v>
      </c>
      <c r="P140" s="12" t="s">
        <v>28</v>
      </c>
      <c r="Q140" s="41">
        <f t="shared" si="7"/>
        <v>0</v>
      </c>
      <c r="R140" s="42" t="s">
        <v>1</v>
      </c>
      <c r="S140" s="4"/>
    </row>
    <row r="141" spans="1:19" ht="18" hidden="1" customHeight="1" x14ac:dyDescent="0.2">
      <c r="A141" s="258"/>
      <c r="B141" s="215"/>
      <c r="C141" s="126"/>
      <c r="D141" s="127"/>
      <c r="E141" s="24">
        <v>9</v>
      </c>
      <c r="F141" s="130"/>
      <c r="G141" s="130"/>
      <c r="H141" s="12" t="s">
        <v>8</v>
      </c>
      <c r="I141" s="14">
        <v>0</v>
      </c>
      <c r="J141" s="12" t="s">
        <v>1</v>
      </c>
      <c r="K141" s="12" t="s">
        <v>26</v>
      </c>
      <c r="L141" s="14">
        <v>0</v>
      </c>
      <c r="M141" s="12" t="s">
        <v>3</v>
      </c>
      <c r="N141" s="12" t="s">
        <v>26</v>
      </c>
      <c r="O141" s="25">
        <v>1</v>
      </c>
      <c r="P141" s="12" t="s">
        <v>28</v>
      </c>
      <c r="Q141" s="41">
        <f t="shared" si="7"/>
        <v>0</v>
      </c>
      <c r="R141" s="42" t="s">
        <v>1</v>
      </c>
      <c r="S141" s="4"/>
    </row>
    <row r="142" spans="1:19" ht="18" hidden="1" customHeight="1" x14ac:dyDescent="0.2">
      <c r="A142" s="258"/>
      <c r="B142" s="215"/>
      <c r="C142" s="126"/>
      <c r="D142" s="127"/>
      <c r="E142" s="24">
        <v>10</v>
      </c>
      <c r="F142" s="130"/>
      <c r="G142" s="130"/>
      <c r="H142" s="12" t="s">
        <v>8</v>
      </c>
      <c r="I142" s="14">
        <v>0</v>
      </c>
      <c r="J142" s="12" t="s">
        <v>1</v>
      </c>
      <c r="K142" s="12" t="s">
        <v>26</v>
      </c>
      <c r="L142" s="14">
        <v>0</v>
      </c>
      <c r="M142" s="12" t="s">
        <v>3</v>
      </c>
      <c r="N142" s="12" t="s">
        <v>26</v>
      </c>
      <c r="O142" s="25">
        <v>1</v>
      </c>
      <c r="P142" s="12" t="s">
        <v>28</v>
      </c>
      <c r="Q142" s="41">
        <f t="shared" si="7"/>
        <v>0</v>
      </c>
      <c r="R142" s="42" t="s">
        <v>1</v>
      </c>
      <c r="S142" s="4"/>
    </row>
    <row r="143" spans="1:19" ht="18" hidden="1" customHeight="1" x14ac:dyDescent="0.2">
      <c r="A143" s="258"/>
      <c r="B143" s="216"/>
      <c r="C143" s="128"/>
      <c r="D143" s="118"/>
      <c r="E143" s="26"/>
      <c r="F143" s="27"/>
      <c r="G143" s="27"/>
      <c r="H143" s="27"/>
      <c r="I143" s="27"/>
      <c r="J143" s="27"/>
      <c r="K143" s="27"/>
      <c r="L143" s="27" t="s">
        <v>6</v>
      </c>
      <c r="M143" s="197">
        <f>SUM(Q133:Q142)</f>
        <v>0</v>
      </c>
      <c r="N143" s="197"/>
      <c r="O143" s="197"/>
      <c r="P143" s="28" t="s">
        <v>61</v>
      </c>
      <c r="Q143" s="60">
        <f>ROUNDUP(M143,-3)</f>
        <v>0</v>
      </c>
      <c r="R143" s="61" t="s">
        <v>1</v>
      </c>
      <c r="S143" s="4"/>
    </row>
    <row r="144" spans="1:19" ht="18" hidden="1" customHeight="1" x14ac:dyDescent="0.2">
      <c r="A144" s="258"/>
      <c r="B144" s="214" t="s">
        <v>23</v>
      </c>
      <c r="C144" s="125">
        <f>SUM(Q154/1000)</f>
        <v>0</v>
      </c>
      <c r="D144" s="116"/>
      <c r="E144" s="18">
        <v>1</v>
      </c>
      <c r="F144" s="220"/>
      <c r="G144" s="220"/>
      <c r="H144" s="19" t="s">
        <v>8</v>
      </c>
      <c r="I144" s="20">
        <v>0</v>
      </c>
      <c r="J144" s="19" t="s">
        <v>1</v>
      </c>
      <c r="K144" s="19" t="s">
        <v>26</v>
      </c>
      <c r="L144" s="20">
        <v>0</v>
      </c>
      <c r="M144" s="19" t="s">
        <v>16</v>
      </c>
      <c r="N144" s="19" t="s">
        <v>26</v>
      </c>
      <c r="O144" s="21">
        <v>1.05</v>
      </c>
      <c r="P144" s="19" t="s">
        <v>28</v>
      </c>
      <c r="Q144" s="58">
        <f t="shared" ref="Q144:Q153" si="8">I144*L144*O144</f>
        <v>0</v>
      </c>
      <c r="R144" s="59" t="s">
        <v>1</v>
      </c>
      <c r="S144" s="4"/>
    </row>
    <row r="145" spans="1:19" ht="18" hidden="1" customHeight="1" x14ac:dyDescent="0.2">
      <c r="A145" s="258"/>
      <c r="B145" s="215"/>
      <c r="C145" s="126"/>
      <c r="D145" s="127"/>
      <c r="E145" s="24">
        <v>2</v>
      </c>
      <c r="F145" s="129"/>
      <c r="G145" s="129"/>
      <c r="H145" s="12" t="s">
        <v>8</v>
      </c>
      <c r="I145" s="14">
        <v>0</v>
      </c>
      <c r="J145" s="12" t="s">
        <v>1</v>
      </c>
      <c r="K145" s="12" t="s">
        <v>26</v>
      </c>
      <c r="L145" s="14">
        <v>0</v>
      </c>
      <c r="M145" s="12" t="s">
        <v>16</v>
      </c>
      <c r="N145" s="12" t="s">
        <v>26</v>
      </c>
      <c r="O145" s="25">
        <v>1.05</v>
      </c>
      <c r="P145" s="12" t="s">
        <v>28</v>
      </c>
      <c r="Q145" s="41">
        <f t="shared" si="8"/>
        <v>0</v>
      </c>
      <c r="R145" s="42" t="s">
        <v>1</v>
      </c>
      <c r="S145" s="4"/>
    </row>
    <row r="146" spans="1:19" ht="18" hidden="1" customHeight="1" x14ac:dyDescent="0.2">
      <c r="A146" s="258"/>
      <c r="B146" s="215"/>
      <c r="C146" s="126"/>
      <c r="D146" s="127"/>
      <c r="E146" s="24">
        <v>3</v>
      </c>
      <c r="F146" s="129"/>
      <c r="G146" s="129"/>
      <c r="H146" s="12" t="s">
        <v>8</v>
      </c>
      <c r="I146" s="14">
        <v>0</v>
      </c>
      <c r="J146" s="12" t="s">
        <v>1</v>
      </c>
      <c r="K146" s="12" t="s">
        <v>26</v>
      </c>
      <c r="L146" s="14">
        <v>0</v>
      </c>
      <c r="M146" s="12" t="s">
        <v>16</v>
      </c>
      <c r="N146" s="12" t="s">
        <v>26</v>
      </c>
      <c r="O146" s="25">
        <v>1.05</v>
      </c>
      <c r="P146" s="12" t="s">
        <v>28</v>
      </c>
      <c r="Q146" s="41">
        <f t="shared" si="8"/>
        <v>0</v>
      </c>
      <c r="R146" s="42" t="s">
        <v>1</v>
      </c>
      <c r="S146" s="4"/>
    </row>
    <row r="147" spans="1:19" ht="18" hidden="1" customHeight="1" x14ac:dyDescent="0.2">
      <c r="A147" s="258"/>
      <c r="B147" s="215"/>
      <c r="C147" s="126"/>
      <c r="D147" s="127"/>
      <c r="E147" s="24">
        <v>4</v>
      </c>
      <c r="F147" s="129"/>
      <c r="G147" s="129"/>
      <c r="H147" s="12" t="s">
        <v>8</v>
      </c>
      <c r="I147" s="14">
        <v>0</v>
      </c>
      <c r="J147" s="12" t="s">
        <v>1</v>
      </c>
      <c r="K147" s="12" t="s">
        <v>26</v>
      </c>
      <c r="L147" s="14">
        <v>0</v>
      </c>
      <c r="M147" s="12" t="s">
        <v>16</v>
      </c>
      <c r="N147" s="12" t="s">
        <v>26</v>
      </c>
      <c r="O147" s="25">
        <v>1.05</v>
      </c>
      <c r="P147" s="12" t="s">
        <v>28</v>
      </c>
      <c r="Q147" s="41">
        <f t="shared" si="8"/>
        <v>0</v>
      </c>
      <c r="R147" s="42" t="s">
        <v>1</v>
      </c>
      <c r="S147" s="4"/>
    </row>
    <row r="148" spans="1:19" ht="18" hidden="1" customHeight="1" x14ac:dyDescent="0.2">
      <c r="A148" s="258"/>
      <c r="B148" s="215"/>
      <c r="C148" s="126"/>
      <c r="D148" s="127"/>
      <c r="E148" s="24">
        <v>5</v>
      </c>
      <c r="F148" s="129"/>
      <c r="G148" s="129"/>
      <c r="H148" s="12" t="s">
        <v>8</v>
      </c>
      <c r="I148" s="14">
        <v>0</v>
      </c>
      <c r="J148" s="12" t="s">
        <v>1</v>
      </c>
      <c r="K148" s="12" t="s">
        <v>26</v>
      </c>
      <c r="L148" s="14">
        <v>0</v>
      </c>
      <c r="M148" s="12" t="s">
        <v>16</v>
      </c>
      <c r="N148" s="12" t="s">
        <v>26</v>
      </c>
      <c r="O148" s="25">
        <v>1.05</v>
      </c>
      <c r="P148" s="12" t="s">
        <v>28</v>
      </c>
      <c r="Q148" s="41">
        <f t="shared" si="8"/>
        <v>0</v>
      </c>
      <c r="R148" s="42" t="s">
        <v>1</v>
      </c>
      <c r="S148" s="4"/>
    </row>
    <row r="149" spans="1:19" ht="18" hidden="1" customHeight="1" x14ac:dyDescent="0.2">
      <c r="A149" s="258"/>
      <c r="B149" s="215"/>
      <c r="C149" s="126"/>
      <c r="D149" s="127"/>
      <c r="E149" s="24">
        <v>6</v>
      </c>
      <c r="F149" s="129"/>
      <c r="G149" s="129"/>
      <c r="H149" s="12" t="s">
        <v>8</v>
      </c>
      <c r="I149" s="14">
        <v>0</v>
      </c>
      <c r="J149" s="12" t="s">
        <v>1</v>
      </c>
      <c r="K149" s="12" t="s">
        <v>26</v>
      </c>
      <c r="L149" s="14">
        <v>0</v>
      </c>
      <c r="M149" s="12" t="s">
        <v>16</v>
      </c>
      <c r="N149" s="12" t="s">
        <v>26</v>
      </c>
      <c r="O149" s="25">
        <v>1.05</v>
      </c>
      <c r="P149" s="12" t="s">
        <v>28</v>
      </c>
      <c r="Q149" s="41">
        <f t="shared" si="8"/>
        <v>0</v>
      </c>
      <c r="R149" s="42" t="s">
        <v>1</v>
      </c>
      <c r="S149" s="4"/>
    </row>
    <row r="150" spans="1:19" ht="18" hidden="1" customHeight="1" x14ac:dyDescent="0.2">
      <c r="A150" s="258"/>
      <c r="B150" s="215"/>
      <c r="C150" s="126"/>
      <c r="D150" s="127"/>
      <c r="E150" s="24">
        <v>7</v>
      </c>
      <c r="F150" s="129"/>
      <c r="G150" s="129"/>
      <c r="H150" s="12" t="s">
        <v>8</v>
      </c>
      <c r="I150" s="14">
        <v>0</v>
      </c>
      <c r="J150" s="12" t="s">
        <v>1</v>
      </c>
      <c r="K150" s="12" t="s">
        <v>26</v>
      </c>
      <c r="L150" s="14">
        <v>0</v>
      </c>
      <c r="M150" s="12" t="s">
        <v>16</v>
      </c>
      <c r="N150" s="12" t="s">
        <v>26</v>
      </c>
      <c r="O150" s="25">
        <v>1.05</v>
      </c>
      <c r="P150" s="12" t="s">
        <v>28</v>
      </c>
      <c r="Q150" s="41">
        <f t="shared" si="8"/>
        <v>0</v>
      </c>
      <c r="R150" s="42" t="s">
        <v>1</v>
      </c>
      <c r="S150" s="4"/>
    </row>
    <row r="151" spans="1:19" ht="18" hidden="1" customHeight="1" x14ac:dyDescent="0.2">
      <c r="A151" s="258"/>
      <c r="B151" s="215"/>
      <c r="C151" s="126"/>
      <c r="D151" s="127"/>
      <c r="E151" s="24">
        <v>8</v>
      </c>
      <c r="F151" s="129"/>
      <c r="G151" s="129"/>
      <c r="H151" s="12" t="s">
        <v>8</v>
      </c>
      <c r="I151" s="14">
        <v>0</v>
      </c>
      <c r="J151" s="12" t="s">
        <v>1</v>
      </c>
      <c r="K151" s="12" t="s">
        <v>26</v>
      </c>
      <c r="L151" s="14">
        <v>0</v>
      </c>
      <c r="M151" s="12" t="s">
        <v>16</v>
      </c>
      <c r="N151" s="12" t="s">
        <v>26</v>
      </c>
      <c r="O151" s="25">
        <v>1.05</v>
      </c>
      <c r="P151" s="12" t="s">
        <v>28</v>
      </c>
      <c r="Q151" s="41">
        <f t="shared" si="8"/>
        <v>0</v>
      </c>
      <c r="R151" s="42" t="s">
        <v>1</v>
      </c>
      <c r="S151" s="4"/>
    </row>
    <row r="152" spans="1:19" ht="18" hidden="1" customHeight="1" x14ac:dyDescent="0.2">
      <c r="A152" s="258"/>
      <c r="B152" s="215"/>
      <c r="C152" s="126"/>
      <c r="D152" s="127"/>
      <c r="E152" s="24">
        <v>9</v>
      </c>
      <c r="F152" s="129"/>
      <c r="G152" s="129"/>
      <c r="H152" s="12" t="s">
        <v>8</v>
      </c>
      <c r="I152" s="14">
        <v>0</v>
      </c>
      <c r="J152" s="12" t="s">
        <v>1</v>
      </c>
      <c r="K152" s="12" t="s">
        <v>26</v>
      </c>
      <c r="L152" s="14">
        <v>0</v>
      </c>
      <c r="M152" s="12" t="s">
        <v>16</v>
      </c>
      <c r="N152" s="12" t="s">
        <v>26</v>
      </c>
      <c r="O152" s="25">
        <v>1.05</v>
      </c>
      <c r="P152" s="12" t="s">
        <v>28</v>
      </c>
      <c r="Q152" s="41">
        <f t="shared" si="8"/>
        <v>0</v>
      </c>
      <c r="R152" s="42" t="s">
        <v>1</v>
      </c>
      <c r="S152" s="4"/>
    </row>
    <row r="153" spans="1:19" ht="18" hidden="1" customHeight="1" x14ac:dyDescent="0.2">
      <c r="A153" s="258"/>
      <c r="B153" s="215"/>
      <c r="C153" s="126"/>
      <c r="D153" s="127"/>
      <c r="E153" s="24">
        <v>10</v>
      </c>
      <c r="F153" s="129"/>
      <c r="G153" s="129"/>
      <c r="H153" s="12" t="s">
        <v>8</v>
      </c>
      <c r="I153" s="14">
        <v>0</v>
      </c>
      <c r="J153" s="12" t="s">
        <v>1</v>
      </c>
      <c r="K153" s="12" t="s">
        <v>26</v>
      </c>
      <c r="L153" s="14">
        <v>0</v>
      </c>
      <c r="M153" s="12" t="s">
        <v>16</v>
      </c>
      <c r="N153" s="12" t="s">
        <v>26</v>
      </c>
      <c r="O153" s="25">
        <v>1.05</v>
      </c>
      <c r="P153" s="12" t="s">
        <v>28</v>
      </c>
      <c r="Q153" s="41">
        <f t="shared" si="8"/>
        <v>0</v>
      </c>
      <c r="R153" s="42" t="s">
        <v>1</v>
      </c>
      <c r="S153" s="4"/>
    </row>
    <row r="154" spans="1:19" ht="18" hidden="1" customHeight="1" x14ac:dyDescent="0.2">
      <c r="A154" s="258"/>
      <c r="B154" s="216"/>
      <c r="C154" s="128"/>
      <c r="D154" s="118"/>
      <c r="E154" s="26"/>
      <c r="F154" s="27"/>
      <c r="G154" s="27"/>
      <c r="H154" s="27"/>
      <c r="I154" s="27"/>
      <c r="J154" s="27"/>
      <c r="K154" s="27"/>
      <c r="L154" s="28" t="s">
        <v>6</v>
      </c>
      <c r="M154" s="197">
        <f>SUM(Q144:Q153)</f>
        <v>0</v>
      </c>
      <c r="N154" s="197"/>
      <c r="O154" s="197"/>
      <c r="P154" s="28" t="s">
        <v>61</v>
      </c>
      <c r="Q154" s="60">
        <f>ROUNDUP(M154,-3)</f>
        <v>0</v>
      </c>
      <c r="R154" s="61" t="s">
        <v>1</v>
      </c>
      <c r="S154" s="4"/>
    </row>
    <row r="155" spans="1:19" ht="18" hidden="1" customHeight="1" x14ac:dyDescent="0.2">
      <c r="A155" s="258"/>
      <c r="B155" s="214" t="s">
        <v>24</v>
      </c>
      <c r="C155" s="125">
        <f>SUM(Q165/1000)</f>
        <v>0</v>
      </c>
      <c r="D155" s="116"/>
      <c r="E155" s="18">
        <v>1</v>
      </c>
      <c r="F155" s="220"/>
      <c r="G155" s="220"/>
      <c r="H155" s="19" t="s">
        <v>8</v>
      </c>
      <c r="I155" s="20">
        <v>0</v>
      </c>
      <c r="J155" s="19" t="s">
        <v>1</v>
      </c>
      <c r="K155" s="19" t="s">
        <v>26</v>
      </c>
      <c r="L155" s="20">
        <v>0</v>
      </c>
      <c r="M155" s="19"/>
      <c r="N155" s="19" t="s">
        <v>26</v>
      </c>
      <c r="O155" s="21">
        <v>1.05</v>
      </c>
      <c r="P155" s="19" t="s">
        <v>28</v>
      </c>
      <c r="Q155" s="58">
        <f t="shared" ref="Q155:Q164" si="9">I155*L155*O155</f>
        <v>0</v>
      </c>
      <c r="R155" s="59" t="s">
        <v>1</v>
      </c>
      <c r="S155" s="4"/>
    </row>
    <row r="156" spans="1:19" ht="18" hidden="1" customHeight="1" x14ac:dyDescent="0.2">
      <c r="A156" s="258"/>
      <c r="B156" s="215"/>
      <c r="C156" s="126"/>
      <c r="D156" s="127"/>
      <c r="E156" s="24">
        <v>2</v>
      </c>
      <c r="F156" s="129"/>
      <c r="G156" s="129"/>
      <c r="H156" s="12" t="s">
        <v>8</v>
      </c>
      <c r="I156" s="14">
        <v>0</v>
      </c>
      <c r="J156" s="12" t="s">
        <v>1</v>
      </c>
      <c r="K156" s="12" t="s">
        <v>26</v>
      </c>
      <c r="L156" s="14">
        <v>0</v>
      </c>
      <c r="M156" s="12"/>
      <c r="N156" s="12" t="s">
        <v>26</v>
      </c>
      <c r="O156" s="25">
        <v>1.05</v>
      </c>
      <c r="P156" s="12" t="s">
        <v>28</v>
      </c>
      <c r="Q156" s="41">
        <f t="shared" si="9"/>
        <v>0</v>
      </c>
      <c r="R156" s="42" t="s">
        <v>1</v>
      </c>
      <c r="S156" s="4"/>
    </row>
    <row r="157" spans="1:19" ht="18" hidden="1" customHeight="1" x14ac:dyDescent="0.2">
      <c r="A157" s="258"/>
      <c r="B157" s="215"/>
      <c r="C157" s="126"/>
      <c r="D157" s="127"/>
      <c r="E157" s="24">
        <v>3</v>
      </c>
      <c r="F157" s="129"/>
      <c r="G157" s="129"/>
      <c r="H157" s="12" t="s">
        <v>8</v>
      </c>
      <c r="I157" s="14">
        <v>0</v>
      </c>
      <c r="J157" s="12" t="s">
        <v>1</v>
      </c>
      <c r="K157" s="12" t="s">
        <v>26</v>
      </c>
      <c r="L157" s="14">
        <v>0</v>
      </c>
      <c r="M157" s="12"/>
      <c r="N157" s="12" t="s">
        <v>26</v>
      </c>
      <c r="O157" s="25">
        <v>1.05</v>
      </c>
      <c r="P157" s="12" t="s">
        <v>28</v>
      </c>
      <c r="Q157" s="41">
        <f t="shared" si="9"/>
        <v>0</v>
      </c>
      <c r="R157" s="42" t="s">
        <v>1</v>
      </c>
      <c r="S157" s="4"/>
    </row>
    <row r="158" spans="1:19" ht="18" hidden="1" customHeight="1" x14ac:dyDescent="0.2">
      <c r="A158" s="258"/>
      <c r="B158" s="215"/>
      <c r="C158" s="126"/>
      <c r="D158" s="127"/>
      <c r="E158" s="24">
        <v>4</v>
      </c>
      <c r="F158" s="129"/>
      <c r="G158" s="129"/>
      <c r="H158" s="12" t="s">
        <v>8</v>
      </c>
      <c r="I158" s="14">
        <v>0</v>
      </c>
      <c r="J158" s="12" t="s">
        <v>1</v>
      </c>
      <c r="K158" s="12" t="s">
        <v>26</v>
      </c>
      <c r="L158" s="14">
        <v>0</v>
      </c>
      <c r="M158" s="12"/>
      <c r="N158" s="12" t="s">
        <v>26</v>
      </c>
      <c r="O158" s="25">
        <v>1.05</v>
      </c>
      <c r="P158" s="12" t="s">
        <v>28</v>
      </c>
      <c r="Q158" s="41">
        <f t="shared" si="9"/>
        <v>0</v>
      </c>
      <c r="R158" s="42" t="s">
        <v>1</v>
      </c>
      <c r="S158" s="4"/>
    </row>
    <row r="159" spans="1:19" ht="18" hidden="1" customHeight="1" x14ac:dyDescent="0.2">
      <c r="A159" s="258"/>
      <c r="B159" s="215"/>
      <c r="C159" s="126"/>
      <c r="D159" s="127"/>
      <c r="E159" s="24">
        <v>5</v>
      </c>
      <c r="F159" s="129"/>
      <c r="G159" s="129"/>
      <c r="H159" s="12" t="s">
        <v>8</v>
      </c>
      <c r="I159" s="14">
        <v>0</v>
      </c>
      <c r="J159" s="12" t="s">
        <v>1</v>
      </c>
      <c r="K159" s="12" t="s">
        <v>26</v>
      </c>
      <c r="L159" s="14">
        <v>0</v>
      </c>
      <c r="M159" s="12"/>
      <c r="N159" s="12" t="s">
        <v>26</v>
      </c>
      <c r="O159" s="25">
        <v>1.05</v>
      </c>
      <c r="P159" s="12" t="s">
        <v>28</v>
      </c>
      <c r="Q159" s="41">
        <f t="shared" si="9"/>
        <v>0</v>
      </c>
      <c r="R159" s="42" t="s">
        <v>1</v>
      </c>
      <c r="S159" s="4"/>
    </row>
    <row r="160" spans="1:19" ht="18" hidden="1" customHeight="1" x14ac:dyDescent="0.2">
      <c r="A160" s="258"/>
      <c r="B160" s="215"/>
      <c r="C160" s="126"/>
      <c r="D160" s="127"/>
      <c r="E160" s="24">
        <v>6</v>
      </c>
      <c r="F160" s="129"/>
      <c r="G160" s="129"/>
      <c r="H160" s="12" t="s">
        <v>8</v>
      </c>
      <c r="I160" s="14">
        <v>0</v>
      </c>
      <c r="J160" s="12" t="s">
        <v>1</v>
      </c>
      <c r="K160" s="12" t="s">
        <v>26</v>
      </c>
      <c r="L160" s="14">
        <v>0</v>
      </c>
      <c r="M160" s="12"/>
      <c r="N160" s="12" t="s">
        <v>26</v>
      </c>
      <c r="O160" s="25">
        <v>1.05</v>
      </c>
      <c r="P160" s="12" t="s">
        <v>28</v>
      </c>
      <c r="Q160" s="41">
        <f t="shared" si="9"/>
        <v>0</v>
      </c>
      <c r="R160" s="42" t="s">
        <v>1</v>
      </c>
      <c r="S160" s="4"/>
    </row>
    <row r="161" spans="1:19" ht="18" hidden="1" customHeight="1" x14ac:dyDescent="0.2">
      <c r="A161" s="258"/>
      <c r="B161" s="215"/>
      <c r="C161" s="126"/>
      <c r="D161" s="127"/>
      <c r="E161" s="24">
        <v>7</v>
      </c>
      <c r="F161" s="129"/>
      <c r="G161" s="129"/>
      <c r="H161" s="12" t="s">
        <v>8</v>
      </c>
      <c r="I161" s="14">
        <v>0</v>
      </c>
      <c r="J161" s="12" t="s">
        <v>1</v>
      </c>
      <c r="K161" s="12" t="s">
        <v>26</v>
      </c>
      <c r="L161" s="14">
        <v>0</v>
      </c>
      <c r="M161" s="12"/>
      <c r="N161" s="12" t="s">
        <v>26</v>
      </c>
      <c r="O161" s="25">
        <v>1.05</v>
      </c>
      <c r="P161" s="12" t="s">
        <v>28</v>
      </c>
      <c r="Q161" s="41">
        <f t="shared" si="9"/>
        <v>0</v>
      </c>
      <c r="R161" s="42" t="s">
        <v>1</v>
      </c>
      <c r="S161" s="4"/>
    </row>
    <row r="162" spans="1:19" ht="18" hidden="1" customHeight="1" x14ac:dyDescent="0.2">
      <c r="A162" s="258"/>
      <c r="B162" s="215"/>
      <c r="C162" s="126"/>
      <c r="D162" s="127"/>
      <c r="E162" s="24">
        <v>8</v>
      </c>
      <c r="F162" s="129"/>
      <c r="G162" s="129"/>
      <c r="H162" s="12" t="s">
        <v>8</v>
      </c>
      <c r="I162" s="14">
        <v>0</v>
      </c>
      <c r="J162" s="12" t="s">
        <v>1</v>
      </c>
      <c r="K162" s="12" t="s">
        <v>26</v>
      </c>
      <c r="L162" s="14">
        <v>0</v>
      </c>
      <c r="M162" s="12"/>
      <c r="N162" s="12" t="s">
        <v>26</v>
      </c>
      <c r="O162" s="25">
        <v>1.05</v>
      </c>
      <c r="P162" s="12" t="s">
        <v>28</v>
      </c>
      <c r="Q162" s="41">
        <f t="shared" si="9"/>
        <v>0</v>
      </c>
      <c r="R162" s="42" t="s">
        <v>1</v>
      </c>
      <c r="S162" s="4"/>
    </row>
    <row r="163" spans="1:19" ht="18" hidden="1" customHeight="1" x14ac:dyDescent="0.2">
      <c r="A163" s="258"/>
      <c r="B163" s="215"/>
      <c r="C163" s="126"/>
      <c r="D163" s="127"/>
      <c r="E163" s="24">
        <v>9</v>
      </c>
      <c r="F163" s="129"/>
      <c r="G163" s="129"/>
      <c r="H163" s="12" t="s">
        <v>8</v>
      </c>
      <c r="I163" s="14">
        <v>0</v>
      </c>
      <c r="J163" s="12" t="s">
        <v>1</v>
      </c>
      <c r="K163" s="12" t="s">
        <v>26</v>
      </c>
      <c r="L163" s="14">
        <v>0</v>
      </c>
      <c r="M163" s="12"/>
      <c r="N163" s="12" t="s">
        <v>26</v>
      </c>
      <c r="O163" s="25">
        <v>1.05</v>
      </c>
      <c r="P163" s="12" t="s">
        <v>28</v>
      </c>
      <c r="Q163" s="41">
        <f t="shared" si="9"/>
        <v>0</v>
      </c>
      <c r="R163" s="42" t="s">
        <v>1</v>
      </c>
      <c r="S163" s="4"/>
    </row>
    <row r="164" spans="1:19" ht="18" hidden="1" customHeight="1" x14ac:dyDescent="0.2">
      <c r="A164" s="258"/>
      <c r="B164" s="215"/>
      <c r="C164" s="126"/>
      <c r="D164" s="127"/>
      <c r="E164" s="24">
        <v>10</v>
      </c>
      <c r="F164" s="129"/>
      <c r="G164" s="129"/>
      <c r="H164" s="12" t="s">
        <v>8</v>
      </c>
      <c r="I164" s="14">
        <v>0</v>
      </c>
      <c r="J164" s="12" t="s">
        <v>1</v>
      </c>
      <c r="K164" s="12" t="s">
        <v>26</v>
      </c>
      <c r="L164" s="14">
        <v>0</v>
      </c>
      <c r="M164" s="12"/>
      <c r="N164" s="12" t="s">
        <v>26</v>
      </c>
      <c r="O164" s="25">
        <v>1.05</v>
      </c>
      <c r="P164" s="12" t="s">
        <v>28</v>
      </c>
      <c r="Q164" s="41">
        <f t="shared" si="9"/>
        <v>0</v>
      </c>
      <c r="R164" s="42" t="s">
        <v>1</v>
      </c>
      <c r="S164" s="4"/>
    </row>
    <row r="165" spans="1:19" ht="18" hidden="1" customHeight="1" x14ac:dyDescent="0.2">
      <c r="A165" s="259"/>
      <c r="B165" s="216"/>
      <c r="C165" s="128"/>
      <c r="D165" s="118"/>
      <c r="E165" s="26"/>
      <c r="F165" s="27"/>
      <c r="G165" s="27"/>
      <c r="H165" s="27"/>
      <c r="I165" s="27"/>
      <c r="J165" s="27"/>
      <c r="K165" s="27"/>
      <c r="L165" s="28" t="s">
        <v>6</v>
      </c>
      <c r="M165" s="197">
        <f>SUM(Q155:Q164)</f>
        <v>0</v>
      </c>
      <c r="N165" s="197"/>
      <c r="O165" s="197"/>
      <c r="P165" s="28" t="s">
        <v>61</v>
      </c>
      <c r="Q165" s="60">
        <f>ROUNDUP(M165,-3)</f>
        <v>0</v>
      </c>
      <c r="R165" s="61" t="s">
        <v>1</v>
      </c>
      <c r="S165" s="4"/>
    </row>
    <row r="166" spans="1:19" ht="18" customHeight="1" x14ac:dyDescent="0.2">
      <c r="A166" s="257" t="s">
        <v>38</v>
      </c>
      <c r="B166" s="38"/>
      <c r="C166" s="194">
        <f>SUM(C167:D203)</f>
        <v>0</v>
      </c>
      <c r="D166" s="195"/>
      <c r="E166" s="30"/>
      <c r="F166" s="31"/>
      <c r="G166" s="31"/>
      <c r="H166" s="31"/>
      <c r="I166" s="31"/>
      <c r="J166" s="31"/>
      <c r="K166" s="31"/>
      <c r="L166" s="31"/>
      <c r="M166" s="31"/>
      <c r="N166" s="31"/>
      <c r="O166" s="31"/>
      <c r="P166" s="31"/>
      <c r="Q166" s="62"/>
      <c r="R166" s="63"/>
      <c r="S166" s="4"/>
    </row>
    <row r="167" spans="1:19" ht="18" customHeight="1" x14ac:dyDescent="0.2">
      <c r="A167" s="258"/>
      <c r="B167" s="217" t="s">
        <v>58</v>
      </c>
      <c r="C167" s="125">
        <f>Q177/1000</f>
        <v>0</v>
      </c>
      <c r="D167" s="116"/>
      <c r="E167" s="18">
        <v>1</v>
      </c>
      <c r="F167" s="220"/>
      <c r="G167" s="220"/>
      <c r="H167" s="19" t="s">
        <v>39</v>
      </c>
      <c r="I167" s="20"/>
      <c r="J167" s="19" t="s">
        <v>1</v>
      </c>
      <c r="K167" s="19" t="s">
        <v>26</v>
      </c>
      <c r="L167" s="20"/>
      <c r="M167" s="19" t="s">
        <v>19</v>
      </c>
      <c r="N167" s="19" t="s">
        <v>40</v>
      </c>
      <c r="O167" s="21">
        <v>1.1000000000000001</v>
      </c>
      <c r="P167" s="19" t="s">
        <v>41</v>
      </c>
      <c r="Q167" s="58">
        <f>I167*L167*O167</f>
        <v>0</v>
      </c>
      <c r="R167" s="59" t="s">
        <v>1</v>
      </c>
      <c r="S167" s="4"/>
    </row>
    <row r="168" spans="1:19" ht="18" customHeight="1" x14ac:dyDescent="0.2">
      <c r="A168" s="258"/>
      <c r="B168" s="215"/>
      <c r="C168" s="126"/>
      <c r="D168" s="127"/>
      <c r="E168" s="24">
        <v>2</v>
      </c>
      <c r="F168" s="129"/>
      <c r="G168" s="129"/>
      <c r="H168" s="12" t="s">
        <v>8</v>
      </c>
      <c r="I168" s="14"/>
      <c r="J168" s="12" t="s">
        <v>1</v>
      </c>
      <c r="K168" s="12" t="s">
        <v>26</v>
      </c>
      <c r="L168" s="14"/>
      <c r="M168" s="12" t="s">
        <v>19</v>
      </c>
      <c r="N168" s="12" t="s">
        <v>26</v>
      </c>
      <c r="O168" s="25">
        <v>1.1000000000000001</v>
      </c>
      <c r="P168" s="12" t="s">
        <v>28</v>
      </c>
      <c r="Q168" s="41">
        <f t="shared" ref="Q168:Q176" si="10">I168*L168*O168</f>
        <v>0</v>
      </c>
      <c r="R168" s="42" t="s">
        <v>1</v>
      </c>
      <c r="S168" s="4"/>
    </row>
    <row r="169" spans="1:19" ht="18" hidden="1" customHeight="1" x14ac:dyDescent="0.2">
      <c r="A169" s="258"/>
      <c r="B169" s="215"/>
      <c r="C169" s="126"/>
      <c r="D169" s="127"/>
      <c r="E169" s="24">
        <v>3</v>
      </c>
      <c r="F169" s="129"/>
      <c r="G169" s="129"/>
      <c r="H169" s="12" t="s">
        <v>8</v>
      </c>
      <c r="I169" s="14">
        <v>0</v>
      </c>
      <c r="J169" s="12" t="s">
        <v>1</v>
      </c>
      <c r="K169" s="12" t="s">
        <v>26</v>
      </c>
      <c r="L169" s="14">
        <v>0</v>
      </c>
      <c r="M169" s="12" t="s">
        <v>19</v>
      </c>
      <c r="N169" s="12" t="s">
        <v>26</v>
      </c>
      <c r="O169" s="25">
        <v>1.1000000000000001</v>
      </c>
      <c r="P169" s="12" t="s">
        <v>28</v>
      </c>
      <c r="Q169" s="41">
        <f t="shared" si="10"/>
        <v>0</v>
      </c>
      <c r="R169" s="42" t="s">
        <v>1</v>
      </c>
      <c r="S169" s="4"/>
    </row>
    <row r="170" spans="1:19" ht="18" hidden="1" customHeight="1" x14ac:dyDescent="0.2">
      <c r="A170" s="258"/>
      <c r="B170" s="215"/>
      <c r="C170" s="126"/>
      <c r="D170" s="127"/>
      <c r="E170" s="24">
        <v>4</v>
      </c>
      <c r="F170" s="129"/>
      <c r="G170" s="129"/>
      <c r="H170" s="12" t="s">
        <v>8</v>
      </c>
      <c r="I170" s="14">
        <v>0</v>
      </c>
      <c r="J170" s="12" t="s">
        <v>1</v>
      </c>
      <c r="K170" s="12" t="s">
        <v>26</v>
      </c>
      <c r="L170" s="14">
        <v>0</v>
      </c>
      <c r="M170" s="12" t="s">
        <v>19</v>
      </c>
      <c r="N170" s="12" t="s">
        <v>26</v>
      </c>
      <c r="O170" s="25">
        <v>1.05</v>
      </c>
      <c r="P170" s="12" t="s">
        <v>28</v>
      </c>
      <c r="Q170" s="41">
        <f t="shared" si="10"/>
        <v>0</v>
      </c>
      <c r="R170" s="42" t="s">
        <v>1</v>
      </c>
      <c r="S170" s="4"/>
    </row>
    <row r="171" spans="1:19" ht="18" hidden="1" customHeight="1" x14ac:dyDescent="0.2">
      <c r="A171" s="258"/>
      <c r="B171" s="215"/>
      <c r="C171" s="126"/>
      <c r="D171" s="127"/>
      <c r="E171" s="24">
        <v>5</v>
      </c>
      <c r="F171" s="129"/>
      <c r="G171" s="129"/>
      <c r="H171" s="12" t="s">
        <v>8</v>
      </c>
      <c r="I171" s="14">
        <v>0</v>
      </c>
      <c r="J171" s="12" t="s">
        <v>1</v>
      </c>
      <c r="K171" s="12" t="s">
        <v>26</v>
      </c>
      <c r="L171" s="14">
        <v>0</v>
      </c>
      <c r="M171" s="12" t="s">
        <v>19</v>
      </c>
      <c r="N171" s="12" t="s">
        <v>26</v>
      </c>
      <c r="O171" s="25">
        <v>1.05</v>
      </c>
      <c r="P171" s="12" t="s">
        <v>28</v>
      </c>
      <c r="Q171" s="41">
        <f t="shared" si="10"/>
        <v>0</v>
      </c>
      <c r="R171" s="42" t="s">
        <v>1</v>
      </c>
      <c r="S171" s="4"/>
    </row>
    <row r="172" spans="1:19" ht="18" hidden="1" customHeight="1" x14ac:dyDescent="0.2">
      <c r="A172" s="258"/>
      <c r="B172" s="215"/>
      <c r="C172" s="126"/>
      <c r="D172" s="127"/>
      <c r="E172" s="24">
        <v>6</v>
      </c>
      <c r="F172" s="129"/>
      <c r="G172" s="129"/>
      <c r="H172" s="12" t="s">
        <v>8</v>
      </c>
      <c r="I172" s="14">
        <v>0</v>
      </c>
      <c r="J172" s="12" t="s">
        <v>1</v>
      </c>
      <c r="K172" s="12" t="s">
        <v>26</v>
      </c>
      <c r="L172" s="14">
        <v>0</v>
      </c>
      <c r="M172" s="12" t="s">
        <v>19</v>
      </c>
      <c r="N172" s="12" t="s">
        <v>26</v>
      </c>
      <c r="O172" s="25">
        <v>1.05</v>
      </c>
      <c r="P172" s="12" t="s">
        <v>28</v>
      </c>
      <c r="Q172" s="41">
        <f t="shared" si="10"/>
        <v>0</v>
      </c>
      <c r="R172" s="42" t="s">
        <v>1</v>
      </c>
      <c r="S172" s="4"/>
    </row>
    <row r="173" spans="1:19" ht="18" hidden="1" customHeight="1" x14ac:dyDescent="0.2">
      <c r="A173" s="258"/>
      <c r="B173" s="215"/>
      <c r="C173" s="126"/>
      <c r="D173" s="127"/>
      <c r="E173" s="24">
        <v>7</v>
      </c>
      <c r="F173" s="129"/>
      <c r="G173" s="129"/>
      <c r="H173" s="12" t="s">
        <v>8</v>
      </c>
      <c r="I173" s="14">
        <v>0</v>
      </c>
      <c r="J173" s="12" t="s">
        <v>1</v>
      </c>
      <c r="K173" s="12" t="s">
        <v>26</v>
      </c>
      <c r="L173" s="14">
        <v>0</v>
      </c>
      <c r="M173" s="12" t="s">
        <v>19</v>
      </c>
      <c r="N173" s="12" t="s">
        <v>26</v>
      </c>
      <c r="O173" s="25">
        <v>1.05</v>
      </c>
      <c r="P173" s="12" t="s">
        <v>28</v>
      </c>
      <c r="Q173" s="41">
        <f t="shared" si="10"/>
        <v>0</v>
      </c>
      <c r="R173" s="42" t="s">
        <v>1</v>
      </c>
      <c r="S173" s="4"/>
    </row>
    <row r="174" spans="1:19" ht="18" hidden="1" customHeight="1" x14ac:dyDescent="0.2">
      <c r="A174" s="258"/>
      <c r="B174" s="215"/>
      <c r="C174" s="126"/>
      <c r="D174" s="127"/>
      <c r="E174" s="24">
        <v>8</v>
      </c>
      <c r="F174" s="129"/>
      <c r="G174" s="129"/>
      <c r="H174" s="12" t="s">
        <v>8</v>
      </c>
      <c r="I174" s="14">
        <v>0</v>
      </c>
      <c r="J174" s="12" t="s">
        <v>1</v>
      </c>
      <c r="K174" s="12" t="s">
        <v>26</v>
      </c>
      <c r="L174" s="14">
        <v>0</v>
      </c>
      <c r="M174" s="12" t="s">
        <v>19</v>
      </c>
      <c r="N174" s="12" t="s">
        <v>26</v>
      </c>
      <c r="O174" s="25">
        <v>1.05</v>
      </c>
      <c r="P174" s="12" t="s">
        <v>28</v>
      </c>
      <c r="Q174" s="41">
        <f t="shared" si="10"/>
        <v>0</v>
      </c>
      <c r="R174" s="42" t="s">
        <v>1</v>
      </c>
      <c r="S174" s="4"/>
    </row>
    <row r="175" spans="1:19" ht="18" hidden="1" customHeight="1" x14ac:dyDescent="0.2">
      <c r="A175" s="258"/>
      <c r="B175" s="215"/>
      <c r="C175" s="126"/>
      <c r="D175" s="127"/>
      <c r="E175" s="24">
        <v>9</v>
      </c>
      <c r="F175" s="129"/>
      <c r="G175" s="129"/>
      <c r="H175" s="12" t="s">
        <v>8</v>
      </c>
      <c r="I175" s="14">
        <v>0</v>
      </c>
      <c r="J175" s="12" t="s">
        <v>1</v>
      </c>
      <c r="K175" s="12" t="s">
        <v>26</v>
      </c>
      <c r="L175" s="14">
        <v>0</v>
      </c>
      <c r="M175" s="12" t="s">
        <v>19</v>
      </c>
      <c r="N175" s="12" t="s">
        <v>26</v>
      </c>
      <c r="O175" s="25">
        <v>1.05</v>
      </c>
      <c r="P175" s="12" t="s">
        <v>28</v>
      </c>
      <c r="Q175" s="41">
        <f t="shared" si="10"/>
        <v>0</v>
      </c>
      <c r="R175" s="42" t="s">
        <v>1</v>
      </c>
      <c r="S175" s="4"/>
    </row>
    <row r="176" spans="1:19" ht="18" hidden="1" customHeight="1" x14ac:dyDescent="0.2">
      <c r="A176" s="258"/>
      <c r="B176" s="215"/>
      <c r="C176" s="126"/>
      <c r="D176" s="127"/>
      <c r="E176" s="24">
        <v>10</v>
      </c>
      <c r="F176" s="129"/>
      <c r="G176" s="129"/>
      <c r="H176" s="12" t="s">
        <v>8</v>
      </c>
      <c r="I176" s="14">
        <v>0</v>
      </c>
      <c r="J176" s="12" t="s">
        <v>1</v>
      </c>
      <c r="K176" s="12" t="s">
        <v>26</v>
      </c>
      <c r="L176" s="14">
        <v>0</v>
      </c>
      <c r="M176" s="12" t="s">
        <v>19</v>
      </c>
      <c r="N176" s="12" t="s">
        <v>26</v>
      </c>
      <c r="O176" s="25">
        <v>1.05</v>
      </c>
      <c r="P176" s="12" t="s">
        <v>28</v>
      </c>
      <c r="Q176" s="41">
        <f t="shared" si="10"/>
        <v>0</v>
      </c>
      <c r="R176" s="42" t="s">
        <v>1</v>
      </c>
      <c r="S176" s="4"/>
    </row>
    <row r="177" spans="1:19" ht="18" customHeight="1" x14ac:dyDescent="0.2">
      <c r="A177" s="258"/>
      <c r="B177" s="216"/>
      <c r="C177" s="128"/>
      <c r="D177" s="118"/>
      <c r="E177" s="266"/>
      <c r="F177" s="267"/>
      <c r="G177" s="267"/>
      <c r="H177" s="267"/>
      <c r="I177" s="267"/>
      <c r="J177" s="267"/>
      <c r="K177" s="267"/>
      <c r="L177" s="64" t="s">
        <v>6</v>
      </c>
      <c r="M177" s="131">
        <f>SUM(Q167:Q176)</f>
        <v>0</v>
      </c>
      <c r="N177" s="131"/>
      <c r="O177" s="131"/>
      <c r="P177" s="64" t="s">
        <v>61</v>
      </c>
      <c r="Q177" s="60">
        <f>ROUNDUP(M177,-3)</f>
        <v>0</v>
      </c>
      <c r="R177" s="61" t="s">
        <v>1</v>
      </c>
      <c r="S177" s="4"/>
    </row>
    <row r="178" spans="1:19" ht="18" customHeight="1" x14ac:dyDescent="0.2">
      <c r="A178" s="258"/>
      <c r="B178" s="217" t="s">
        <v>59</v>
      </c>
      <c r="C178" s="125">
        <f>Q188/1000</f>
        <v>0</v>
      </c>
      <c r="D178" s="116"/>
      <c r="E178" s="18">
        <v>1</v>
      </c>
      <c r="F178" s="220"/>
      <c r="G178" s="220"/>
      <c r="H178" s="19" t="s">
        <v>17</v>
      </c>
      <c r="I178" s="20"/>
      <c r="J178" s="19" t="s">
        <v>1</v>
      </c>
      <c r="K178" s="19" t="s">
        <v>26</v>
      </c>
      <c r="L178" s="20"/>
      <c r="M178" s="19" t="s">
        <v>3</v>
      </c>
      <c r="N178" s="19" t="s">
        <v>31</v>
      </c>
      <c r="O178" s="21">
        <v>1.1000000000000001</v>
      </c>
      <c r="P178" s="19" t="s">
        <v>28</v>
      </c>
      <c r="Q178" s="58">
        <f>I178*L178*O178</f>
        <v>0</v>
      </c>
      <c r="R178" s="59" t="s">
        <v>1</v>
      </c>
      <c r="S178" s="4"/>
    </row>
    <row r="179" spans="1:19" ht="18" customHeight="1" x14ac:dyDescent="0.2">
      <c r="A179" s="258"/>
      <c r="B179" s="215"/>
      <c r="C179" s="126"/>
      <c r="D179" s="127"/>
      <c r="E179" s="24">
        <v>2</v>
      </c>
      <c r="F179" s="129"/>
      <c r="G179" s="129"/>
      <c r="H179" s="12" t="s">
        <v>8</v>
      </c>
      <c r="I179" s="14"/>
      <c r="J179" s="12" t="s">
        <v>1</v>
      </c>
      <c r="K179" s="12" t="s">
        <v>26</v>
      </c>
      <c r="L179" s="14"/>
      <c r="M179" s="12" t="s">
        <v>3</v>
      </c>
      <c r="N179" s="12" t="s">
        <v>26</v>
      </c>
      <c r="O179" s="25">
        <v>1.1000000000000001</v>
      </c>
      <c r="P179" s="12" t="s">
        <v>28</v>
      </c>
      <c r="Q179" s="41">
        <f t="shared" ref="Q179:Q187" si="11">I179*L179*O179</f>
        <v>0</v>
      </c>
      <c r="R179" s="42" t="s">
        <v>1</v>
      </c>
      <c r="S179" s="4"/>
    </row>
    <row r="180" spans="1:19" ht="18" hidden="1" customHeight="1" x14ac:dyDescent="0.2">
      <c r="A180" s="258"/>
      <c r="B180" s="215"/>
      <c r="C180" s="126"/>
      <c r="D180" s="127"/>
      <c r="E180" s="24">
        <v>3</v>
      </c>
      <c r="F180" s="129"/>
      <c r="G180" s="129"/>
      <c r="H180" s="12" t="s">
        <v>8</v>
      </c>
      <c r="I180" s="14">
        <v>0</v>
      </c>
      <c r="J180" s="12" t="s">
        <v>1</v>
      </c>
      <c r="K180" s="12" t="s">
        <v>26</v>
      </c>
      <c r="L180" s="14">
        <v>0</v>
      </c>
      <c r="M180" s="12" t="s">
        <v>3</v>
      </c>
      <c r="N180" s="12" t="s">
        <v>26</v>
      </c>
      <c r="O180" s="25">
        <v>1.1000000000000001</v>
      </c>
      <c r="P180" s="12" t="s">
        <v>28</v>
      </c>
      <c r="Q180" s="41">
        <f t="shared" si="11"/>
        <v>0</v>
      </c>
      <c r="R180" s="42" t="s">
        <v>1</v>
      </c>
      <c r="S180" s="4"/>
    </row>
    <row r="181" spans="1:19" ht="18" hidden="1" customHeight="1" x14ac:dyDescent="0.2">
      <c r="A181" s="258"/>
      <c r="B181" s="215"/>
      <c r="C181" s="126"/>
      <c r="D181" s="127"/>
      <c r="E181" s="24">
        <v>4</v>
      </c>
      <c r="F181" s="129"/>
      <c r="G181" s="129"/>
      <c r="H181" s="12" t="s">
        <v>8</v>
      </c>
      <c r="I181" s="14">
        <v>0</v>
      </c>
      <c r="J181" s="12" t="s">
        <v>1</v>
      </c>
      <c r="K181" s="12" t="s">
        <v>26</v>
      </c>
      <c r="L181" s="14">
        <v>0</v>
      </c>
      <c r="M181" s="12" t="s">
        <v>3</v>
      </c>
      <c r="N181" s="12" t="s">
        <v>26</v>
      </c>
      <c r="O181" s="25">
        <v>1.1000000000000001</v>
      </c>
      <c r="P181" s="12" t="s">
        <v>28</v>
      </c>
      <c r="Q181" s="41">
        <f t="shared" si="11"/>
        <v>0</v>
      </c>
      <c r="R181" s="42" t="s">
        <v>1</v>
      </c>
      <c r="S181" s="4"/>
    </row>
    <row r="182" spans="1:19" ht="18" hidden="1" customHeight="1" x14ac:dyDescent="0.2">
      <c r="A182" s="258"/>
      <c r="B182" s="215"/>
      <c r="C182" s="126"/>
      <c r="D182" s="127"/>
      <c r="E182" s="24">
        <v>5</v>
      </c>
      <c r="F182" s="129"/>
      <c r="G182" s="129"/>
      <c r="H182" s="12" t="s">
        <v>8</v>
      </c>
      <c r="I182" s="14">
        <v>0</v>
      </c>
      <c r="J182" s="12" t="s">
        <v>1</v>
      </c>
      <c r="K182" s="12" t="s">
        <v>26</v>
      </c>
      <c r="L182" s="14">
        <v>0</v>
      </c>
      <c r="M182" s="12" t="s">
        <v>3</v>
      </c>
      <c r="N182" s="12" t="s">
        <v>26</v>
      </c>
      <c r="O182" s="25">
        <v>1.05</v>
      </c>
      <c r="P182" s="12" t="s">
        <v>28</v>
      </c>
      <c r="Q182" s="41">
        <f t="shared" si="11"/>
        <v>0</v>
      </c>
      <c r="R182" s="42" t="s">
        <v>1</v>
      </c>
      <c r="S182" s="4"/>
    </row>
    <row r="183" spans="1:19" ht="18" hidden="1" customHeight="1" x14ac:dyDescent="0.2">
      <c r="A183" s="258"/>
      <c r="B183" s="215"/>
      <c r="C183" s="126"/>
      <c r="D183" s="127"/>
      <c r="E183" s="24">
        <v>6</v>
      </c>
      <c r="F183" s="129"/>
      <c r="G183" s="129"/>
      <c r="H183" s="12" t="s">
        <v>8</v>
      </c>
      <c r="I183" s="14">
        <v>0</v>
      </c>
      <c r="J183" s="12" t="s">
        <v>1</v>
      </c>
      <c r="K183" s="12" t="s">
        <v>26</v>
      </c>
      <c r="L183" s="14">
        <v>0</v>
      </c>
      <c r="M183" s="12" t="s">
        <v>3</v>
      </c>
      <c r="N183" s="12" t="s">
        <v>26</v>
      </c>
      <c r="O183" s="25">
        <v>1.05</v>
      </c>
      <c r="P183" s="12" t="s">
        <v>28</v>
      </c>
      <c r="Q183" s="41">
        <f t="shared" si="11"/>
        <v>0</v>
      </c>
      <c r="R183" s="42" t="s">
        <v>1</v>
      </c>
      <c r="S183" s="4"/>
    </row>
    <row r="184" spans="1:19" ht="18" hidden="1" customHeight="1" x14ac:dyDescent="0.2">
      <c r="A184" s="258"/>
      <c r="B184" s="215"/>
      <c r="C184" s="126"/>
      <c r="D184" s="127"/>
      <c r="E184" s="24">
        <v>7</v>
      </c>
      <c r="F184" s="129"/>
      <c r="G184" s="129"/>
      <c r="H184" s="12" t="s">
        <v>8</v>
      </c>
      <c r="I184" s="14">
        <v>0</v>
      </c>
      <c r="J184" s="12" t="s">
        <v>1</v>
      </c>
      <c r="K184" s="12" t="s">
        <v>26</v>
      </c>
      <c r="L184" s="14">
        <v>0</v>
      </c>
      <c r="M184" s="12" t="s">
        <v>3</v>
      </c>
      <c r="N184" s="12" t="s">
        <v>26</v>
      </c>
      <c r="O184" s="25">
        <v>1.05</v>
      </c>
      <c r="P184" s="12" t="s">
        <v>28</v>
      </c>
      <c r="Q184" s="41">
        <f t="shared" si="11"/>
        <v>0</v>
      </c>
      <c r="R184" s="42" t="s">
        <v>1</v>
      </c>
      <c r="S184" s="4"/>
    </row>
    <row r="185" spans="1:19" ht="18" hidden="1" customHeight="1" x14ac:dyDescent="0.2">
      <c r="A185" s="258"/>
      <c r="B185" s="215"/>
      <c r="C185" s="126"/>
      <c r="D185" s="127"/>
      <c r="E185" s="24">
        <v>8</v>
      </c>
      <c r="F185" s="129"/>
      <c r="G185" s="129"/>
      <c r="H185" s="12" t="s">
        <v>8</v>
      </c>
      <c r="I185" s="14">
        <v>0</v>
      </c>
      <c r="J185" s="12" t="s">
        <v>1</v>
      </c>
      <c r="K185" s="12" t="s">
        <v>26</v>
      </c>
      <c r="L185" s="14">
        <v>0</v>
      </c>
      <c r="M185" s="12" t="s">
        <v>3</v>
      </c>
      <c r="N185" s="12" t="s">
        <v>26</v>
      </c>
      <c r="O185" s="25">
        <v>1.05</v>
      </c>
      <c r="P185" s="12" t="s">
        <v>28</v>
      </c>
      <c r="Q185" s="41">
        <f t="shared" si="11"/>
        <v>0</v>
      </c>
      <c r="R185" s="42" t="s">
        <v>1</v>
      </c>
      <c r="S185" s="4"/>
    </row>
    <row r="186" spans="1:19" ht="18" hidden="1" customHeight="1" x14ac:dyDescent="0.2">
      <c r="A186" s="258"/>
      <c r="B186" s="215"/>
      <c r="C186" s="126"/>
      <c r="D186" s="127"/>
      <c r="E186" s="24">
        <v>9</v>
      </c>
      <c r="F186" s="129"/>
      <c r="G186" s="129"/>
      <c r="H186" s="12" t="s">
        <v>8</v>
      </c>
      <c r="I186" s="14">
        <v>0</v>
      </c>
      <c r="J186" s="12" t="s">
        <v>1</v>
      </c>
      <c r="K186" s="12" t="s">
        <v>26</v>
      </c>
      <c r="L186" s="14">
        <v>0</v>
      </c>
      <c r="M186" s="12" t="s">
        <v>3</v>
      </c>
      <c r="N186" s="12" t="s">
        <v>26</v>
      </c>
      <c r="O186" s="25">
        <v>1.05</v>
      </c>
      <c r="P186" s="12" t="s">
        <v>28</v>
      </c>
      <c r="Q186" s="41">
        <f t="shared" si="11"/>
        <v>0</v>
      </c>
      <c r="R186" s="42" t="s">
        <v>1</v>
      </c>
      <c r="S186" s="4"/>
    </row>
    <row r="187" spans="1:19" ht="18" hidden="1" customHeight="1" x14ac:dyDescent="0.2">
      <c r="A187" s="258"/>
      <c r="B187" s="215"/>
      <c r="C187" s="126"/>
      <c r="D187" s="127"/>
      <c r="E187" s="24">
        <v>10</v>
      </c>
      <c r="F187" s="129"/>
      <c r="G187" s="129"/>
      <c r="H187" s="12" t="s">
        <v>8</v>
      </c>
      <c r="I187" s="14">
        <v>0</v>
      </c>
      <c r="J187" s="12" t="s">
        <v>1</v>
      </c>
      <c r="K187" s="12" t="s">
        <v>26</v>
      </c>
      <c r="L187" s="14">
        <v>0</v>
      </c>
      <c r="M187" s="12" t="s">
        <v>3</v>
      </c>
      <c r="N187" s="12" t="s">
        <v>26</v>
      </c>
      <c r="O187" s="25">
        <v>1.05</v>
      </c>
      <c r="P187" s="12" t="s">
        <v>28</v>
      </c>
      <c r="Q187" s="41">
        <f t="shared" si="11"/>
        <v>0</v>
      </c>
      <c r="R187" s="42" t="s">
        <v>1</v>
      </c>
      <c r="S187" s="4"/>
    </row>
    <row r="188" spans="1:19" ht="18" customHeight="1" x14ac:dyDescent="0.2">
      <c r="A188" s="258"/>
      <c r="B188" s="216"/>
      <c r="C188" s="128"/>
      <c r="D188" s="118"/>
      <c r="E188" s="65"/>
      <c r="F188" s="60"/>
      <c r="G188" s="60"/>
      <c r="H188" s="60"/>
      <c r="I188" s="60"/>
      <c r="J188" s="60"/>
      <c r="K188" s="60"/>
      <c r="L188" s="64" t="s">
        <v>6</v>
      </c>
      <c r="M188" s="131">
        <f>SUM(Q178:Q187)</f>
        <v>0</v>
      </c>
      <c r="N188" s="131"/>
      <c r="O188" s="131"/>
      <c r="P188" s="64" t="s">
        <v>61</v>
      </c>
      <c r="Q188" s="60">
        <f>ROUNDUP(M188,-3)</f>
        <v>0</v>
      </c>
      <c r="R188" s="61" t="s">
        <v>1</v>
      </c>
      <c r="S188" s="4"/>
    </row>
    <row r="189" spans="1:19" ht="18" customHeight="1" x14ac:dyDescent="0.2">
      <c r="A189" s="258"/>
      <c r="B189" s="217" t="s">
        <v>60</v>
      </c>
      <c r="C189" s="125">
        <f>Q199/1000</f>
        <v>0</v>
      </c>
      <c r="D189" s="116"/>
      <c r="E189" s="18">
        <v>1</v>
      </c>
      <c r="F189" s="220"/>
      <c r="G189" s="220"/>
      <c r="H189" s="19" t="s">
        <v>42</v>
      </c>
      <c r="I189" s="20"/>
      <c r="J189" s="19" t="s">
        <v>1</v>
      </c>
      <c r="K189" s="19" t="s">
        <v>26</v>
      </c>
      <c r="L189" s="20"/>
      <c r="M189" s="19" t="s">
        <v>18</v>
      </c>
      <c r="N189" s="19" t="s">
        <v>35</v>
      </c>
      <c r="O189" s="21">
        <v>1.1000000000000001</v>
      </c>
      <c r="P189" s="19" t="s">
        <v>36</v>
      </c>
      <c r="Q189" s="58">
        <f>SUM(I189*L189*O189)</f>
        <v>0</v>
      </c>
      <c r="R189" s="59" t="s">
        <v>1</v>
      </c>
      <c r="S189" s="4"/>
    </row>
    <row r="190" spans="1:19" ht="18" customHeight="1" x14ac:dyDescent="0.2">
      <c r="A190" s="258"/>
      <c r="B190" s="215"/>
      <c r="C190" s="126"/>
      <c r="D190" s="127"/>
      <c r="E190" s="24">
        <v>2</v>
      </c>
      <c r="F190" s="129"/>
      <c r="G190" s="129"/>
      <c r="H190" s="12" t="s">
        <v>8</v>
      </c>
      <c r="I190" s="14"/>
      <c r="J190" s="12" t="s">
        <v>1</v>
      </c>
      <c r="K190" s="12" t="s">
        <v>26</v>
      </c>
      <c r="L190" s="14"/>
      <c r="M190" s="12" t="s">
        <v>18</v>
      </c>
      <c r="N190" s="12" t="s">
        <v>26</v>
      </c>
      <c r="O190" s="25">
        <v>1.1000000000000001</v>
      </c>
      <c r="P190" s="12" t="s">
        <v>28</v>
      </c>
      <c r="Q190" s="41">
        <f t="shared" ref="Q190:Q197" si="12">SUM(I190*L190*O190)</f>
        <v>0</v>
      </c>
      <c r="R190" s="42" t="s">
        <v>1</v>
      </c>
      <c r="S190" s="4"/>
    </row>
    <row r="191" spans="1:19" ht="18" hidden="1" customHeight="1" x14ac:dyDescent="0.2">
      <c r="A191" s="258"/>
      <c r="B191" s="215"/>
      <c r="C191" s="126"/>
      <c r="D191" s="127"/>
      <c r="E191" s="24">
        <v>3</v>
      </c>
      <c r="F191" s="129"/>
      <c r="G191" s="129"/>
      <c r="H191" s="12" t="s">
        <v>8</v>
      </c>
      <c r="I191" s="14">
        <v>0</v>
      </c>
      <c r="J191" s="12" t="s">
        <v>1</v>
      </c>
      <c r="K191" s="12" t="s">
        <v>26</v>
      </c>
      <c r="L191" s="14">
        <v>0</v>
      </c>
      <c r="M191" s="12" t="s">
        <v>18</v>
      </c>
      <c r="N191" s="12" t="s">
        <v>26</v>
      </c>
      <c r="O191" s="25">
        <v>1.1000000000000001</v>
      </c>
      <c r="P191" s="12" t="s">
        <v>28</v>
      </c>
      <c r="Q191" s="41">
        <f t="shared" si="12"/>
        <v>0</v>
      </c>
      <c r="R191" s="42" t="s">
        <v>1</v>
      </c>
      <c r="S191" s="4"/>
    </row>
    <row r="192" spans="1:19" ht="18" hidden="1" customHeight="1" x14ac:dyDescent="0.2">
      <c r="A192" s="258"/>
      <c r="B192" s="215"/>
      <c r="C192" s="126"/>
      <c r="D192" s="127"/>
      <c r="E192" s="24">
        <v>4</v>
      </c>
      <c r="F192" s="129"/>
      <c r="G192" s="129"/>
      <c r="H192" s="12" t="s">
        <v>8</v>
      </c>
      <c r="I192" s="14">
        <v>0</v>
      </c>
      <c r="J192" s="12" t="s">
        <v>1</v>
      </c>
      <c r="K192" s="12" t="s">
        <v>26</v>
      </c>
      <c r="L192" s="14">
        <v>0</v>
      </c>
      <c r="M192" s="12" t="s">
        <v>18</v>
      </c>
      <c r="N192" s="12" t="s">
        <v>26</v>
      </c>
      <c r="O192" s="25">
        <v>1.1000000000000001</v>
      </c>
      <c r="P192" s="12" t="s">
        <v>28</v>
      </c>
      <c r="Q192" s="41">
        <f t="shared" si="12"/>
        <v>0</v>
      </c>
      <c r="R192" s="42" t="s">
        <v>1</v>
      </c>
      <c r="S192" s="4"/>
    </row>
    <row r="193" spans="1:19" ht="18" hidden="1" customHeight="1" x14ac:dyDescent="0.2">
      <c r="A193" s="258"/>
      <c r="B193" s="215"/>
      <c r="C193" s="126"/>
      <c r="D193" s="127"/>
      <c r="E193" s="24">
        <v>5</v>
      </c>
      <c r="F193" s="129"/>
      <c r="G193" s="129"/>
      <c r="H193" s="12" t="s">
        <v>8</v>
      </c>
      <c r="I193" s="14">
        <v>0</v>
      </c>
      <c r="J193" s="12" t="s">
        <v>1</v>
      </c>
      <c r="K193" s="12" t="s">
        <v>26</v>
      </c>
      <c r="L193" s="14">
        <v>0</v>
      </c>
      <c r="M193" s="12" t="s">
        <v>18</v>
      </c>
      <c r="N193" s="12" t="s">
        <v>26</v>
      </c>
      <c r="O193" s="25">
        <v>1.05</v>
      </c>
      <c r="P193" s="12" t="s">
        <v>28</v>
      </c>
      <c r="Q193" s="41">
        <f t="shared" si="12"/>
        <v>0</v>
      </c>
      <c r="R193" s="42" t="s">
        <v>1</v>
      </c>
      <c r="S193" s="4"/>
    </row>
    <row r="194" spans="1:19" ht="18" hidden="1" customHeight="1" x14ac:dyDescent="0.2">
      <c r="A194" s="258"/>
      <c r="B194" s="215"/>
      <c r="C194" s="126"/>
      <c r="D194" s="127"/>
      <c r="E194" s="24">
        <v>6</v>
      </c>
      <c r="F194" s="129"/>
      <c r="G194" s="129"/>
      <c r="H194" s="12" t="s">
        <v>8</v>
      </c>
      <c r="I194" s="14">
        <v>0</v>
      </c>
      <c r="J194" s="12" t="s">
        <v>1</v>
      </c>
      <c r="K194" s="12" t="s">
        <v>26</v>
      </c>
      <c r="L194" s="14">
        <v>0</v>
      </c>
      <c r="M194" s="12" t="s">
        <v>18</v>
      </c>
      <c r="N194" s="12" t="s">
        <v>26</v>
      </c>
      <c r="O194" s="25">
        <v>1.05</v>
      </c>
      <c r="P194" s="12" t="s">
        <v>28</v>
      </c>
      <c r="Q194" s="41">
        <f t="shared" si="12"/>
        <v>0</v>
      </c>
      <c r="R194" s="42" t="s">
        <v>1</v>
      </c>
      <c r="S194" s="4"/>
    </row>
    <row r="195" spans="1:19" ht="18" hidden="1" customHeight="1" x14ac:dyDescent="0.2">
      <c r="A195" s="258"/>
      <c r="B195" s="215"/>
      <c r="C195" s="126"/>
      <c r="D195" s="127"/>
      <c r="E195" s="24">
        <v>7</v>
      </c>
      <c r="F195" s="129"/>
      <c r="G195" s="129"/>
      <c r="H195" s="12" t="s">
        <v>8</v>
      </c>
      <c r="I195" s="14">
        <v>0</v>
      </c>
      <c r="J195" s="12" t="s">
        <v>1</v>
      </c>
      <c r="K195" s="12" t="s">
        <v>26</v>
      </c>
      <c r="L195" s="14">
        <v>0</v>
      </c>
      <c r="M195" s="12" t="s">
        <v>18</v>
      </c>
      <c r="N195" s="12" t="s">
        <v>26</v>
      </c>
      <c r="O195" s="25">
        <v>1.05</v>
      </c>
      <c r="P195" s="12" t="s">
        <v>28</v>
      </c>
      <c r="Q195" s="41">
        <f t="shared" si="12"/>
        <v>0</v>
      </c>
      <c r="R195" s="42" t="s">
        <v>1</v>
      </c>
      <c r="S195" s="4"/>
    </row>
    <row r="196" spans="1:19" ht="18" hidden="1" customHeight="1" x14ac:dyDescent="0.2">
      <c r="A196" s="258"/>
      <c r="B196" s="215"/>
      <c r="C196" s="126"/>
      <c r="D196" s="127"/>
      <c r="E196" s="24">
        <v>8</v>
      </c>
      <c r="F196" s="129"/>
      <c r="G196" s="129"/>
      <c r="H196" s="12" t="s">
        <v>8</v>
      </c>
      <c r="I196" s="14">
        <v>0</v>
      </c>
      <c r="J196" s="12" t="s">
        <v>1</v>
      </c>
      <c r="K196" s="12" t="s">
        <v>26</v>
      </c>
      <c r="L196" s="14">
        <v>0</v>
      </c>
      <c r="M196" s="12" t="s">
        <v>18</v>
      </c>
      <c r="N196" s="12" t="s">
        <v>26</v>
      </c>
      <c r="O196" s="25">
        <v>1.05</v>
      </c>
      <c r="P196" s="12" t="s">
        <v>28</v>
      </c>
      <c r="Q196" s="41">
        <f t="shared" si="12"/>
        <v>0</v>
      </c>
      <c r="R196" s="42" t="s">
        <v>1</v>
      </c>
      <c r="S196" s="4"/>
    </row>
    <row r="197" spans="1:19" ht="18" hidden="1" customHeight="1" x14ac:dyDescent="0.2">
      <c r="A197" s="258"/>
      <c r="B197" s="215"/>
      <c r="C197" s="126"/>
      <c r="D197" s="127"/>
      <c r="E197" s="24">
        <v>9</v>
      </c>
      <c r="F197" s="129"/>
      <c r="G197" s="129"/>
      <c r="H197" s="12" t="s">
        <v>8</v>
      </c>
      <c r="I197" s="14">
        <v>0</v>
      </c>
      <c r="J197" s="12" t="s">
        <v>1</v>
      </c>
      <c r="K197" s="12" t="s">
        <v>26</v>
      </c>
      <c r="L197" s="14">
        <v>0</v>
      </c>
      <c r="M197" s="12" t="s">
        <v>18</v>
      </c>
      <c r="N197" s="12" t="s">
        <v>26</v>
      </c>
      <c r="O197" s="25">
        <v>1.05</v>
      </c>
      <c r="P197" s="12" t="s">
        <v>28</v>
      </c>
      <c r="Q197" s="41">
        <f t="shared" si="12"/>
        <v>0</v>
      </c>
      <c r="R197" s="42" t="s">
        <v>1</v>
      </c>
      <c r="S197" s="4"/>
    </row>
    <row r="198" spans="1:19" ht="18" hidden="1" customHeight="1" x14ac:dyDescent="0.2">
      <c r="A198" s="258"/>
      <c r="B198" s="215"/>
      <c r="C198" s="126"/>
      <c r="D198" s="127"/>
      <c r="E198" s="24">
        <v>10</v>
      </c>
      <c r="F198" s="129"/>
      <c r="G198" s="129"/>
      <c r="H198" s="12" t="s">
        <v>8</v>
      </c>
      <c r="I198" s="14">
        <v>0</v>
      </c>
      <c r="J198" s="12" t="s">
        <v>1</v>
      </c>
      <c r="K198" s="12" t="s">
        <v>26</v>
      </c>
      <c r="L198" s="14">
        <v>0</v>
      </c>
      <c r="M198" s="12" t="s">
        <v>18</v>
      </c>
      <c r="N198" s="12" t="s">
        <v>26</v>
      </c>
      <c r="O198" s="25">
        <v>1.05</v>
      </c>
      <c r="P198" s="12" t="s">
        <v>28</v>
      </c>
      <c r="Q198" s="41">
        <f>SUM(I198*L198*O198)</f>
        <v>0</v>
      </c>
      <c r="R198" s="42" t="s">
        <v>1</v>
      </c>
      <c r="S198" s="4"/>
    </row>
    <row r="199" spans="1:19" ht="18" customHeight="1" x14ac:dyDescent="0.2">
      <c r="A199" s="258"/>
      <c r="B199" s="216"/>
      <c r="C199" s="128"/>
      <c r="D199" s="118"/>
      <c r="E199" s="65"/>
      <c r="F199" s="60"/>
      <c r="G199" s="60"/>
      <c r="H199" s="60"/>
      <c r="I199" s="60"/>
      <c r="J199" s="60"/>
      <c r="K199" s="60"/>
      <c r="L199" s="64" t="s">
        <v>6</v>
      </c>
      <c r="M199" s="131">
        <f>SUM(Q189:Q198)</f>
        <v>0</v>
      </c>
      <c r="N199" s="131"/>
      <c r="O199" s="131"/>
      <c r="P199" s="64" t="s">
        <v>61</v>
      </c>
      <c r="Q199" s="60">
        <f>ROUNDUP(M199,-3)</f>
        <v>0</v>
      </c>
      <c r="R199" s="61" t="s">
        <v>1</v>
      </c>
      <c r="S199" s="4"/>
    </row>
    <row r="200" spans="1:19" ht="18" customHeight="1" x14ac:dyDescent="0.2">
      <c r="A200" s="258"/>
      <c r="B200" s="217" t="s">
        <v>68</v>
      </c>
      <c r="C200" s="125">
        <f>Q203/1000</f>
        <v>0</v>
      </c>
      <c r="D200" s="116"/>
      <c r="E200" s="18">
        <v>1</v>
      </c>
      <c r="F200" s="220"/>
      <c r="G200" s="220"/>
      <c r="H200" s="19" t="s">
        <v>8</v>
      </c>
      <c r="I200" s="20"/>
      <c r="J200" s="19" t="s">
        <v>1</v>
      </c>
      <c r="K200" s="19" t="s">
        <v>26</v>
      </c>
      <c r="L200" s="20"/>
      <c r="M200" s="19" t="s">
        <v>18</v>
      </c>
      <c r="N200" s="19" t="s">
        <v>26</v>
      </c>
      <c r="O200" s="21">
        <v>1.1000000000000001</v>
      </c>
      <c r="P200" s="19" t="s">
        <v>28</v>
      </c>
      <c r="Q200" s="58">
        <f>SUM(I200*L200*O200)</f>
        <v>0</v>
      </c>
      <c r="R200" s="59" t="s">
        <v>1</v>
      </c>
      <c r="S200" s="4"/>
    </row>
    <row r="201" spans="1:19" ht="18" customHeight="1" x14ac:dyDescent="0.2">
      <c r="A201" s="258"/>
      <c r="B201" s="215"/>
      <c r="C201" s="126"/>
      <c r="D201" s="127"/>
      <c r="E201" s="24">
        <v>2</v>
      </c>
      <c r="F201" s="129"/>
      <c r="G201" s="129"/>
      <c r="H201" s="12" t="s">
        <v>8</v>
      </c>
      <c r="I201" s="14"/>
      <c r="J201" s="12" t="s">
        <v>1</v>
      </c>
      <c r="K201" s="12" t="s">
        <v>26</v>
      </c>
      <c r="L201" s="14"/>
      <c r="M201" s="12" t="s">
        <v>18</v>
      </c>
      <c r="N201" s="12" t="s">
        <v>26</v>
      </c>
      <c r="O201" s="25">
        <v>1.1000000000000001</v>
      </c>
      <c r="P201" s="12" t="s">
        <v>28</v>
      </c>
      <c r="Q201" s="41">
        <f>SUM(I201*L201*O201)</f>
        <v>0</v>
      </c>
      <c r="R201" s="42" t="s">
        <v>1</v>
      </c>
      <c r="S201" s="4"/>
    </row>
    <row r="202" spans="1:19" ht="18" hidden="1" customHeight="1" x14ac:dyDescent="0.2">
      <c r="A202" s="258"/>
      <c r="B202" s="215"/>
      <c r="C202" s="126"/>
      <c r="D202" s="127"/>
      <c r="E202" s="24">
        <v>3</v>
      </c>
      <c r="F202" s="129"/>
      <c r="G202" s="129"/>
      <c r="H202" s="12" t="s">
        <v>8</v>
      </c>
      <c r="I202" s="14">
        <v>0</v>
      </c>
      <c r="J202" s="12" t="s">
        <v>1</v>
      </c>
      <c r="K202" s="12" t="s">
        <v>26</v>
      </c>
      <c r="L202" s="14">
        <v>0</v>
      </c>
      <c r="M202" s="12" t="s">
        <v>18</v>
      </c>
      <c r="N202" s="12" t="s">
        <v>26</v>
      </c>
      <c r="O202" s="25">
        <v>1.05</v>
      </c>
      <c r="P202" s="12" t="s">
        <v>28</v>
      </c>
      <c r="Q202" s="41">
        <f>SUM(I202*L202*O202)</f>
        <v>0</v>
      </c>
      <c r="R202" s="42" t="s">
        <v>1</v>
      </c>
      <c r="S202" s="4"/>
    </row>
    <row r="203" spans="1:19" ht="18" customHeight="1" x14ac:dyDescent="0.2">
      <c r="A203" s="259"/>
      <c r="B203" s="216"/>
      <c r="C203" s="128"/>
      <c r="D203" s="118"/>
      <c r="E203" s="65"/>
      <c r="F203" s="60"/>
      <c r="G203" s="60"/>
      <c r="H203" s="60"/>
      <c r="I203" s="60"/>
      <c r="J203" s="60"/>
      <c r="K203" s="60"/>
      <c r="L203" s="64" t="s">
        <v>6</v>
      </c>
      <c r="M203" s="131">
        <f>SUM(Q200:Q202)</f>
        <v>0</v>
      </c>
      <c r="N203" s="131"/>
      <c r="O203" s="131"/>
      <c r="P203" s="64" t="s">
        <v>61</v>
      </c>
      <c r="Q203" s="60">
        <f>ROUNDUP(M203,-3)</f>
        <v>0</v>
      </c>
      <c r="R203" s="61" t="s">
        <v>1</v>
      </c>
      <c r="S203" s="4"/>
    </row>
    <row r="204" spans="1:19" ht="18" customHeight="1" x14ac:dyDescent="0.2">
      <c r="A204" s="179" t="s">
        <v>69</v>
      </c>
      <c r="B204" s="99"/>
      <c r="C204" s="125">
        <f>Q214/1000</f>
        <v>0</v>
      </c>
      <c r="D204" s="116"/>
      <c r="E204" s="18">
        <v>1</v>
      </c>
      <c r="F204" s="220"/>
      <c r="G204" s="220"/>
      <c r="H204" s="19" t="s">
        <v>8</v>
      </c>
      <c r="I204" s="20"/>
      <c r="J204" s="19" t="s">
        <v>1</v>
      </c>
      <c r="K204" s="19" t="s">
        <v>26</v>
      </c>
      <c r="L204" s="20"/>
      <c r="M204" s="19" t="s">
        <v>18</v>
      </c>
      <c r="N204" s="19" t="s">
        <v>26</v>
      </c>
      <c r="O204" s="21">
        <v>1.1000000000000001</v>
      </c>
      <c r="P204" s="19" t="s">
        <v>28</v>
      </c>
      <c r="Q204" s="58">
        <f t="shared" ref="Q204:Q213" si="13">SUM(I204*L204*O204)</f>
        <v>0</v>
      </c>
      <c r="R204" s="59" t="s">
        <v>1</v>
      </c>
      <c r="S204" s="4"/>
    </row>
    <row r="205" spans="1:19" ht="18" customHeight="1" x14ac:dyDescent="0.2">
      <c r="A205" s="180"/>
      <c r="B205" s="181"/>
      <c r="C205" s="126"/>
      <c r="D205" s="127"/>
      <c r="E205" s="24">
        <v>2</v>
      </c>
      <c r="F205" s="129"/>
      <c r="G205" s="129"/>
      <c r="H205" s="12" t="s">
        <v>8</v>
      </c>
      <c r="I205" s="14"/>
      <c r="J205" s="12" t="s">
        <v>1</v>
      </c>
      <c r="K205" s="12" t="s">
        <v>26</v>
      </c>
      <c r="L205" s="14"/>
      <c r="M205" s="12" t="s">
        <v>18</v>
      </c>
      <c r="N205" s="12" t="s">
        <v>26</v>
      </c>
      <c r="O205" s="25">
        <v>1.1000000000000001</v>
      </c>
      <c r="P205" s="12" t="s">
        <v>28</v>
      </c>
      <c r="Q205" s="41">
        <f t="shared" si="13"/>
        <v>0</v>
      </c>
      <c r="R205" s="42" t="s">
        <v>1</v>
      </c>
      <c r="S205" s="4"/>
    </row>
    <row r="206" spans="1:19" ht="18" customHeight="1" x14ac:dyDescent="0.2">
      <c r="A206" s="180"/>
      <c r="B206" s="181"/>
      <c r="C206" s="126"/>
      <c r="D206" s="127"/>
      <c r="E206" s="24">
        <v>3</v>
      </c>
      <c r="F206" s="129"/>
      <c r="G206" s="129"/>
      <c r="H206" s="12" t="s">
        <v>8</v>
      </c>
      <c r="I206" s="14"/>
      <c r="J206" s="12" t="s">
        <v>1</v>
      </c>
      <c r="K206" s="12" t="s">
        <v>26</v>
      </c>
      <c r="L206" s="14"/>
      <c r="M206" s="12" t="s">
        <v>18</v>
      </c>
      <c r="N206" s="12" t="s">
        <v>26</v>
      </c>
      <c r="O206" s="25">
        <v>1.1000000000000001</v>
      </c>
      <c r="P206" s="12" t="s">
        <v>28</v>
      </c>
      <c r="Q206" s="41">
        <f t="shared" si="13"/>
        <v>0</v>
      </c>
      <c r="R206" s="42" t="s">
        <v>1</v>
      </c>
      <c r="S206" s="4"/>
    </row>
    <row r="207" spans="1:19" ht="18" hidden="1" customHeight="1" x14ac:dyDescent="0.2">
      <c r="A207" s="180"/>
      <c r="B207" s="181"/>
      <c r="C207" s="126"/>
      <c r="D207" s="127"/>
      <c r="E207" s="24">
        <v>4</v>
      </c>
      <c r="F207" s="129"/>
      <c r="G207" s="129"/>
      <c r="H207" s="12" t="s">
        <v>8</v>
      </c>
      <c r="I207" s="14">
        <v>0</v>
      </c>
      <c r="J207" s="12" t="s">
        <v>1</v>
      </c>
      <c r="K207" s="12" t="s">
        <v>26</v>
      </c>
      <c r="L207" s="14">
        <v>0</v>
      </c>
      <c r="M207" s="12" t="s">
        <v>18</v>
      </c>
      <c r="N207" s="12" t="s">
        <v>26</v>
      </c>
      <c r="O207" s="25">
        <v>1.1000000000000001</v>
      </c>
      <c r="P207" s="12" t="s">
        <v>28</v>
      </c>
      <c r="Q207" s="41">
        <f t="shared" si="13"/>
        <v>0</v>
      </c>
      <c r="R207" s="42" t="s">
        <v>1</v>
      </c>
      <c r="S207" s="4"/>
    </row>
    <row r="208" spans="1:19" ht="18" hidden="1" customHeight="1" x14ac:dyDescent="0.2">
      <c r="A208" s="180"/>
      <c r="B208" s="181"/>
      <c r="C208" s="126"/>
      <c r="D208" s="127"/>
      <c r="E208" s="24">
        <v>5</v>
      </c>
      <c r="F208" s="129"/>
      <c r="G208" s="129"/>
      <c r="H208" s="12" t="s">
        <v>8</v>
      </c>
      <c r="I208" s="14">
        <v>0</v>
      </c>
      <c r="J208" s="12" t="s">
        <v>1</v>
      </c>
      <c r="K208" s="12" t="s">
        <v>26</v>
      </c>
      <c r="L208" s="14">
        <v>0</v>
      </c>
      <c r="M208" s="12" t="s">
        <v>18</v>
      </c>
      <c r="N208" s="12" t="s">
        <v>26</v>
      </c>
      <c r="O208" s="25">
        <v>1.1000000000000001</v>
      </c>
      <c r="P208" s="12" t="s">
        <v>28</v>
      </c>
      <c r="Q208" s="41">
        <f t="shared" si="13"/>
        <v>0</v>
      </c>
      <c r="R208" s="42" t="s">
        <v>1</v>
      </c>
      <c r="S208" s="4"/>
    </row>
    <row r="209" spans="1:19" ht="18" hidden="1" customHeight="1" x14ac:dyDescent="0.2">
      <c r="A209" s="180"/>
      <c r="B209" s="181"/>
      <c r="C209" s="126"/>
      <c r="D209" s="127"/>
      <c r="E209" s="24">
        <v>6</v>
      </c>
      <c r="F209" s="129"/>
      <c r="G209" s="129"/>
      <c r="H209" s="12" t="s">
        <v>8</v>
      </c>
      <c r="I209" s="14">
        <v>0</v>
      </c>
      <c r="J209" s="12" t="s">
        <v>1</v>
      </c>
      <c r="K209" s="12" t="s">
        <v>26</v>
      </c>
      <c r="L209" s="14">
        <v>0</v>
      </c>
      <c r="M209" s="12" t="s">
        <v>18</v>
      </c>
      <c r="N209" s="12" t="s">
        <v>26</v>
      </c>
      <c r="O209" s="25">
        <v>1.05</v>
      </c>
      <c r="P209" s="12" t="s">
        <v>28</v>
      </c>
      <c r="Q209" s="41">
        <f t="shared" si="13"/>
        <v>0</v>
      </c>
      <c r="R209" s="42" t="s">
        <v>1</v>
      </c>
      <c r="S209" s="4"/>
    </row>
    <row r="210" spans="1:19" ht="18" hidden="1" customHeight="1" x14ac:dyDescent="0.2">
      <c r="A210" s="180"/>
      <c r="B210" s="181"/>
      <c r="C210" s="126"/>
      <c r="D210" s="127"/>
      <c r="E210" s="24">
        <v>7</v>
      </c>
      <c r="F210" s="129"/>
      <c r="G210" s="129"/>
      <c r="H210" s="12" t="s">
        <v>8</v>
      </c>
      <c r="I210" s="14">
        <v>0</v>
      </c>
      <c r="J210" s="12" t="s">
        <v>1</v>
      </c>
      <c r="K210" s="12" t="s">
        <v>26</v>
      </c>
      <c r="L210" s="14">
        <v>0</v>
      </c>
      <c r="M210" s="12" t="s">
        <v>18</v>
      </c>
      <c r="N210" s="12" t="s">
        <v>26</v>
      </c>
      <c r="O210" s="25">
        <v>1.05</v>
      </c>
      <c r="P210" s="12" t="s">
        <v>28</v>
      </c>
      <c r="Q210" s="41">
        <f t="shared" si="13"/>
        <v>0</v>
      </c>
      <c r="R210" s="42" t="s">
        <v>1</v>
      </c>
      <c r="S210" s="4"/>
    </row>
    <row r="211" spans="1:19" ht="18" hidden="1" customHeight="1" x14ac:dyDescent="0.2">
      <c r="A211" s="180"/>
      <c r="B211" s="181"/>
      <c r="C211" s="126"/>
      <c r="D211" s="127"/>
      <c r="E211" s="24">
        <v>8</v>
      </c>
      <c r="F211" s="129"/>
      <c r="G211" s="129"/>
      <c r="H211" s="12" t="s">
        <v>8</v>
      </c>
      <c r="I211" s="14">
        <v>0</v>
      </c>
      <c r="J211" s="12" t="s">
        <v>1</v>
      </c>
      <c r="K211" s="12" t="s">
        <v>26</v>
      </c>
      <c r="L211" s="14">
        <v>0</v>
      </c>
      <c r="M211" s="12" t="s">
        <v>18</v>
      </c>
      <c r="N211" s="12" t="s">
        <v>26</v>
      </c>
      <c r="O211" s="25">
        <v>1.05</v>
      </c>
      <c r="P211" s="12" t="s">
        <v>28</v>
      </c>
      <c r="Q211" s="41">
        <f t="shared" si="13"/>
        <v>0</v>
      </c>
      <c r="R211" s="42" t="s">
        <v>1</v>
      </c>
      <c r="S211" s="4"/>
    </row>
    <row r="212" spans="1:19" ht="18" hidden="1" customHeight="1" x14ac:dyDescent="0.2">
      <c r="A212" s="180"/>
      <c r="B212" s="181"/>
      <c r="C212" s="126"/>
      <c r="D212" s="127"/>
      <c r="E212" s="24">
        <v>9</v>
      </c>
      <c r="F212" s="129"/>
      <c r="G212" s="129"/>
      <c r="H212" s="12" t="s">
        <v>8</v>
      </c>
      <c r="I212" s="14">
        <v>0</v>
      </c>
      <c r="J212" s="12" t="s">
        <v>1</v>
      </c>
      <c r="K212" s="12" t="s">
        <v>26</v>
      </c>
      <c r="L212" s="14">
        <v>0</v>
      </c>
      <c r="M212" s="12" t="s">
        <v>18</v>
      </c>
      <c r="N212" s="12" t="s">
        <v>26</v>
      </c>
      <c r="O212" s="25">
        <v>1.05</v>
      </c>
      <c r="P212" s="12" t="s">
        <v>28</v>
      </c>
      <c r="Q212" s="41">
        <f t="shared" si="13"/>
        <v>0</v>
      </c>
      <c r="R212" s="42" t="s">
        <v>1</v>
      </c>
      <c r="S212" s="4"/>
    </row>
    <row r="213" spans="1:19" ht="18" hidden="1" customHeight="1" x14ac:dyDescent="0.2">
      <c r="A213" s="180"/>
      <c r="B213" s="181"/>
      <c r="C213" s="126"/>
      <c r="D213" s="127"/>
      <c r="E213" s="24">
        <v>10</v>
      </c>
      <c r="F213" s="129"/>
      <c r="G213" s="129"/>
      <c r="H213" s="12" t="s">
        <v>8</v>
      </c>
      <c r="I213" s="14">
        <v>0</v>
      </c>
      <c r="J213" s="12" t="s">
        <v>1</v>
      </c>
      <c r="K213" s="12" t="s">
        <v>26</v>
      </c>
      <c r="L213" s="14">
        <v>0</v>
      </c>
      <c r="M213" s="12" t="s">
        <v>18</v>
      </c>
      <c r="N213" s="12" t="s">
        <v>26</v>
      </c>
      <c r="O213" s="25">
        <v>1.05</v>
      </c>
      <c r="P213" s="12" t="s">
        <v>28</v>
      </c>
      <c r="Q213" s="41">
        <f t="shared" si="13"/>
        <v>0</v>
      </c>
      <c r="R213" s="42" t="s">
        <v>1</v>
      </c>
      <c r="S213" s="4"/>
    </row>
    <row r="214" spans="1:19" ht="18" customHeight="1" x14ac:dyDescent="0.2">
      <c r="A214" s="182"/>
      <c r="B214" s="100"/>
      <c r="C214" s="128"/>
      <c r="D214" s="118"/>
      <c r="E214" s="65"/>
      <c r="F214" s="60"/>
      <c r="G214" s="60"/>
      <c r="H214" s="60"/>
      <c r="I214" s="60"/>
      <c r="J214" s="60"/>
      <c r="K214" s="60"/>
      <c r="L214" s="64" t="s">
        <v>6</v>
      </c>
      <c r="M214" s="131">
        <f>SUM(Q204:Q213)</f>
        <v>0</v>
      </c>
      <c r="N214" s="131"/>
      <c r="O214" s="131"/>
      <c r="P214" s="64" t="s">
        <v>61</v>
      </c>
      <c r="Q214" s="60">
        <f>ROUNDUP(M214,-3)</f>
        <v>0</v>
      </c>
      <c r="R214" s="61" t="s">
        <v>1</v>
      </c>
      <c r="S214" s="4"/>
    </row>
    <row r="215" spans="1:19" ht="18" customHeight="1" x14ac:dyDescent="0.2">
      <c r="A215" s="179" t="s">
        <v>70</v>
      </c>
      <c r="B215" s="263"/>
      <c r="C215" s="125">
        <f>Q225/1000</f>
        <v>0</v>
      </c>
      <c r="D215" s="116"/>
      <c r="E215" s="18">
        <v>1</v>
      </c>
      <c r="F215" s="220"/>
      <c r="G215" s="220"/>
      <c r="H215" s="19" t="s">
        <v>34</v>
      </c>
      <c r="I215" s="20"/>
      <c r="J215" s="19" t="s">
        <v>1</v>
      </c>
      <c r="K215" s="19" t="s">
        <v>26</v>
      </c>
      <c r="L215" s="20"/>
      <c r="M215" s="19" t="s">
        <v>3</v>
      </c>
      <c r="N215" s="19" t="s">
        <v>31</v>
      </c>
      <c r="O215" s="21">
        <v>1.1000000000000001</v>
      </c>
      <c r="P215" s="19" t="s">
        <v>28</v>
      </c>
      <c r="Q215" s="58">
        <f>SUM(I215*L215*O215)</f>
        <v>0</v>
      </c>
      <c r="R215" s="59" t="s">
        <v>1</v>
      </c>
      <c r="S215" s="4"/>
    </row>
    <row r="216" spans="1:19" ht="18" customHeight="1" x14ac:dyDescent="0.2">
      <c r="A216" s="187"/>
      <c r="B216" s="188"/>
      <c r="C216" s="126"/>
      <c r="D216" s="127"/>
      <c r="E216" s="24">
        <v>2</v>
      </c>
      <c r="F216" s="129"/>
      <c r="G216" s="129"/>
      <c r="H216" s="12" t="s">
        <v>8</v>
      </c>
      <c r="I216" s="14"/>
      <c r="J216" s="12" t="s">
        <v>1</v>
      </c>
      <c r="K216" s="12" t="s">
        <v>26</v>
      </c>
      <c r="L216" s="14"/>
      <c r="M216" s="12" t="s">
        <v>3</v>
      </c>
      <c r="N216" s="12" t="s">
        <v>26</v>
      </c>
      <c r="O216" s="25">
        <v>1.1000000000000001</v>
      </c>
      <c r="P216" s="12" t="s">
        <v>28</v>
      </c>
      <c r="Q216" s="41">
        <f t="shared" ref="Q216:Q224" si="14">SUM(I216*L216*O216)</f>
        <v>0</v>
      </c>
      <c r="R216" s="42" t="s">
        <v>1</v>
      </c>
      <c r="S216" s="4"/>
    </row>
    <row r="217" spans="1:19" ht="18" hidden="1" customHeight="1" x14ac:dyDescent="0.2">
      <c r="A217" s="187"/>
      <c r="B217" s="188"/>
      <c r="C217" s="126"/>
      <c r="D217" s="127"/>
      <c r="E217" s="24">
        <v>3</v>
      </c>
      <c r="F217" s="129"/>
      <c r="G217" s="129"/>
      <c r="H217" s="12" t="s">
        <v>8</v>
      </c>
      <c r="I217" s="14">
        <v>0</v>
      </c>
      <c r="J217" s="12" t="s">
        <v>1</v>
      </c>
      <c r="K217" s="12" t="s">
        <v>26</v>
      </c>
      <c r="L217" s="14">
        <v>0</v>
      </c>
      <c r="M217" s="12" t="s">
        <v>3</v>
      </c>
      <c r="N217" s="12" t="s">
        <v>26</v>
      </c>
      <c r="O217" s="25">
        <v>1.1000000000000001</v>
      </c>
      <c r="P217" s="12" t="s">
        <v>28</v>
      </c>
      <c r="Q217" s="41">
        <f t="shared" si="14"/>
        <v>0</v>
      </c>
      <c r="R217" s="42" t="s">
        <v>1</v>
      </c>
      <c r="S217" s="4"/>
    </row>
    <row r="218" spans="1:19" ht="18" hidden="1" customHeight="1" x14ac:dyDescent="0.2">
      <c r="A218" s="187"/>
      <c r="B218" s="188"/>
      <c r="C218" s="126"/>
      <c r="D218" s="127"/>
      <c r="E218" s="24">
        <v>4</v>
      </c>
      <c r="F218" s="129"/>
      <c r="G218" s="129"/>
      <c r="H218" s="12" t="s">
        <v>8</v>
      </c>
      <c r="I218" s="14">
        <v>0</v>
      </c>
      <c r="J218" s="12" t="s">
        <v>1</v>
      </c>
      <c r="K218" s="12" t="s">
        <v>26</v>
      </c>
      <c r="L218" s="14">
        <v>0</v>
      </c>
      <c r="M218" s="12" t="s">
        <v>3</v>
      </c>
      <c r="N218" s="12" t="s">
        <v>26</v>
      </c>
      <c r="O218" s="25">
        <v>1.1000000000000001</v>
      </c>
      <c r="P218" s="12" t="s">
        <v>28</v>
      </c>
      <c r="Q218" s="41">
        <f t="shared" si="14"/>
        <v>0</v>
      </c>
      <c r="R218" s="42" t="s">
        <v>1</v>
      </c>
      <c r="S218" s="4"/>
    </row>
    <row r="219" spans="1:19" ht="18" hidden="1" customHeight="1" thickBot="1" x14ac:dyDescent="0.25">
      <c r="A219" s="187"/>
      <c r="B219" s="188"/>
      <c r="C219" s="126"/>
      <c r="D219" s="127"/>
      <c r="E219" s="24">
        <v>5</v>
      </c>
      <c r="F219" s="129"/>
      <c r="G219" s="129"/>
      <c r="H219" s="12" t="s">
        <v>8</v>
      </c>
      <c r="I219" s="14">
        <v>0</v>
      </c>
      <c r="J219" s="12" t="s">
        <v>1</v>
      </c>
      <c r="K219" s="12" t="s">
        <v>26</v>
      </c>
      <c r="L219" s="14">
        <v>0</v>
      </c>
      <c r="M219" s="12" t="s">
        <v>3</v>
      </c>
      <c r="N219" s="12" t="s">
        <v>26</v>
      </c>
      <c r="O219" s="25">
        <v>1.05</v>
      </c>
      <c r="P219" s="12" t="s">
        <v>28</v>
      </c>
      <c r="Q219" s="41">
        <f t="shared" si="14"/>
        <v>0</v>
      </c>
      <c r="R219" s="42" t="s">
        <v>1</v>
      </c>
      <c r="S219" s="4"/>
    </row>
    <row r="220" spans="1:19" ht="18" hidden="1" customHeight="1" thickBot="1" x14ac:dyDescent="0.25">
      <c r="A220" s="187"/>
      <c r="B220" s="188"/>
      <c r="C220" s="126"/>
      <c r="D220" s="127"/>
      <c r="E220" s="24">
        <v>6</v>
      </c>
      <c r="F220" s="129"/>
      <c r="G220" s="129"/>
      <c r="H220" s="12" t="s">
        <v>8</v>
      </c>
      <c r="I220" s="14">
        <v>0</v>
      </c>
      <c r="J220" s="12" t="s">
        <v>1</v>
      </c>
      <c r="K220" s="12" t="s">
        <v>26</v>
      </c>
      <c r="L220" s="14">
        <v>0</v>
      </c>
      <c r="M220" s="12" t="s">
        <v>3</v>
      </c>
      <c r="N220" s="12" t="s">
        <v>26</v>
      </c>
      <c r="O220" s="25">
        <v>1.05</v>
      </c>
      <c r="P220" s="12" t="s">
        <v>28</v>
      </c>
      <c r="Q220" s="41">
        <f t="shared" si="14"/>
        <v>0</v>
      </c>
      <c r="R220" s="42" t="s">
        <v>1</v>
      </c>
      <c r="S220" s="4"/>
    </row>
    <row r="221" spans="1:19" ht="18" hidden="1" customHeight="1" thickBot="1" x14ac:dyDescent="0.25">
      <c r="A221" s="187"/>
      <c r="B221" s="188"/>
      <c r="C221" s="126"/>
      <c r="D221" s="127"/>
      <c r="E221" s="24">
        <v>7</v>
      </c>
      <c r="F221" s="129"/>
      <c r="G221" s="129"/>
      <c r="H221" s="12" t="s">
        <v>8</v>
      </c>
      <c r="I221" s="14">
        <v>0</v>
      </c>
      <c r="J221" s="12" t="s">
        <v>1</v>
      </c>
      <c r="K221" s="12" t="s">
        <v>26</v>
      </c>
      <c r="L221" s="14">
        <v>0</v>
      </c>
      <c r="M221" s="12" t="s">
        <v>3</v>
      </c>
      <c r="N221" s="12" t="s">
        <v>26</v>
      </c>
      <c r="O221" s="25">
        <v>1.05</v>
      </c>
      <c r="P221" s="12" t="s">
        <v>28</v>
      </c>
      <c r="Q221" s="41">
        <f t="shared" si="14"/>
        <v>0</v>
      </c>
      <c r="R221" s="42" t="s">
        <v>1</v>
      </c>
      <c r="S221" s="4"/>
    </row>
    <row r="222" spans="1:19" ht="18" hidden="1" customHeight="1" thickBot="1" x14ac:dyDescent="0.25">
      <c r="A222" s="187"/>
      <c r="B222" s="188"/>
      <c r="C222" s="126"/>
      <c r="D222" s="127"/>
      <c r="E222" s="24">
        <v>8</v>
      </c>
      <c r="F222" s="129"/>
      <c r="G222" s="129"/>
      <c r="H222" s="12" t="s">
        <v>8</v>
      </c>
      <c r="I222" s="14">
        <v>0</v>
      </c>
      <c r="J222" s="12" t="s">
        <v>1</v>
      </c>
      <c r="K222" s="12" t="s">
        <v>26</v>
      </c>
      <c r="L222" s="14">
        <v>0</v>
      </c>
      <c r="M222" s="12" t="s">
        <v>3</v>
      </c>
      <c r="N222" s="12" t="s">
        <v>26</v>
      </c>
      <c r="O222" s="25">
        <v>1.05</v>
      </c>
      <c r="P222" s="12" t="s">
        <v>28</v>
      </c>
      <c r="Q222" s="41">
        <f t="shared" si="14"/>
        <v>0</v>
      </c>
      <c r="R222" s="42" t="s">
        <v>1</v>
      </c>
      <c r="S222" s="4"/>
    </row>
    <row r="223" spans="1:19" ht="18" hidden="1" customHeight="1" thickBot="1" x14ac:dyDescent="0.25">
      <c r="A223" s="187"/>
      <c r="B223" s="188"/>
      <c r="C223" s="126"/>
      <c r="D223" s="127"/>
      <c r="E223" s="24">
        <v>9</v>
      </c>
      <c r="F223" s="129"/>
      <c r="G223" s="129"/>
      <c r="H223" s="12" t="s">
        <v>8</v>
      </c>
      <c r="I223" s="14">
        <v>0</v>
      </c>
      <c r="J223" s="12" t="s">
        <v>1</v>
      </c>
      <c r="K223" s="12" t="s">
        <v>26</v>
      </c>
      <c r="L223" s="14">
        <v>0</v>
      </c>
      <c r="M223" s="12" t="s">
        <v>3</v>
      </c>
      <c r="N223" s="12" t="s">
        <v>26</v>
      </c>
      <c r="O223" s="25">
        <v>1.05</v>
      </c>
      <c r="P223" s="12" t="s">
        <v>28</v>
      </c>
      <c r="Q223" s="41">
        <f t="shared" si="14"/>
        <v>0</v>
      </c>
      <c r="R223" s="42" t="s">
        <v>1</v>
      </c>
      <c r="S223" s="4"/>
    </row>
    <row r="224" spans="1:19" ht="18" hidden="1" customHeight="1" thickBot="1" x14ac:dyDescent="0.25">
      <c r="A224" s="187"/>
      <c r="B224" s="188"/>
      <c r="C224" s="126"/>
      <c r="D224" s="127"/>
      <c r="E224" s="24">
        <v>10</v>
      </c>
      <c r="F224" s="129"/>
      <c r="G224" s="129"/>
      <c r="H224" s="12" t="s">
        <v>8</v>
      </c>
      <c r="I224" s="14">
        <v>0</v>
      </c>
      <c r="J224" s="12" t="s">
        <v>1</v>
      </c>
      <c r="K224" s="12" t="s">
        <v>26</v>
      </c>
      <c r="L224" s="14">
        <v>0</v>
      </c>
      <c r="M224" s="12" t="s">
        <v>3</v>
      </c>
      <c r="N224" s="12" t="s">
        <v>26</v>
      </c>
      <c r="O224" s="25">
        <v>1.05</v>
      </c>
      <c r="P224" s="12" t="s">
        <v>28</v>
      </c>
      <c r="Q224" s="41">
        <f t="shared" si="14"/>
        <v>0</v>
      </c>
      <c r="R224" s="42" t="s">
        <v>1</v>
      </c>
      <c r="S224" s="4"/>
    </row>
    <row r="225" spans="1:19" ht="18" customHeight="1" thickBot="1" x14ac:dyDescent="0.25">
      <c r="A225" s="264"/>
      <c r="B225" s="265"/>
      <c r="C225" s="128"/>
      <c r="D225" s="118"/>
      <c r="E225" s="65"/>
      <c r="F225" s="60"/>
      <c r="G225" s="60"/>
      <c r="H225" s="60"/>
      <c r="I225" s="60"/>
      <c r="J225" s="60"/>
      <c r="K225" s="60"/>
      <c r="L225" s="64" t="s">
        <v>6</v>
      </c>
      <c r="M225" s="131">
        <f>SUM(Q215:Q224)</f>
        <v>0</v>
      </c>
      <c r="N225" s="131"/>
      <c r="O225" s="131"/>
      <c r="P225" s="64" t="s">
        <v>61</v>
      </c>
      <c r="Q225" s="60">
        <f>ROUNDUP(M225,-3)</f>
        <v>0</v>
      </c>
      <c r="R225" s="61" t="s">
        <v>1</v>
      </c>
      <c r="S225" s="5"/>
    </row>
    <row r="226" spans="1:19" ht="15" customHeight="1" x14ac:dyDescent="0.2">
      <c r="A226" s="144" t="s">
        <v>121</v>
      </c>
      <c r="B226" s="145"/>
      <c r="C226" s="148">
        <f>SUM(C37:D81,C83,C116,C166,C204:D225)</f>
        <v>0</v>
      </c>
      <c r="D226" s="149"/>
      <c r="E226" s="152"/>
      <c r="F226" s="153"/>
      <c r="G226" s="153"/>
      <c r="H226" s="153"/>
      <c r="I226" s="153"/>
      <c r="J226" s="153"/>
      <c r="K226" s="153"/>
      <c r="L226" s="153"/>
      <c r="M226" s="153"/>
      <c r="N226" s="153"/>
      <c r="O226" s="153"/>
      <c r="P226" s="153"/>
      <c r="Q226" s="153"/>
      <c r="R226" s="154"/>
      <c r="S226" s="4"/>
    </row>
    <row r="227" spans="1:19" ht="15" customHeight="1" thickBot="1" x14ac:dyDescent="0.25">
      <c r="A227" s="146"/>
      <c r="B227" s="147"/>
      <c r="C227" s="150"/>
      <c r="D227" s="151"/>
      <c r="E227" s="155"/>
      <c r="F227" s="156"/>
      <c r="G227" s="156"/>
      <c r="H227" s="156"/>
      <c r="I227" s="156"/>
      <c r="J227" s="156"/>
      <c r="K227" s="156"/>
      <c r="L227" s="156"/>
      <c r="M227" s="156"/>
      <c r="N227" s="156"/>
      <c r="O227" s="156"/>
      <c r="P227" s="156"/>
      <c r="Q227" s="156"/>
      <c r="R227" s="157"/>
      <c r="S227" s="4"/>
    </row>
    <row r="228" spans="1:19" ht="45.75" customHeight="1" x14ac:dyDescent="0.2">
      <c r="A228" s="32"/>
      <c r="B228" s="32"/>
      <c r="C228" s="4"/>
      <c r="D228" s="4"/>
      <c r="E228" s="4"/>
      <c r="F228" s="33"/>
      <c r="G228" s="33"/>
      <c r="H228" s="32"/>
      <c r="I228" s="4"/>
      <c r="J228" s="32"/>
      <c r="K228" s="32"/>
      <c r="L228" s="4"/>
      <c r="M228" s="32"/>
      <c r="N228" s="32"/>
      <c r="O228" s="4"/>
      <c r="P228" s="32"/>
      <c r="Q228" s="4"/>
      <c r="R228" s="32"/>
      <c r="S228" s="4"/>
    </row>
    <row r="229" spans="1:19" ht="18" customHeight="1" x14ac:dyDescent="0.2">
      <c r="A229" s="32"/>
      <c r="B229" s="110" t="s">
        <v>92</v>
      </c>
      <c r="C229" s="110"/>
      <c r="D229" s="110"/>
      <c r="E229" s="110"/>
      <c r="F229" s="66"/>
      <c r="G229" s="66"/>
      <c r="H229" s="67"/>
      <c r="I229" s="68"/>
      <c r="J229" s="67"/>
      <c r="K229" s="67"/>
      <c r="L229" s="68"/>
      <c r="M229" s="67"/>
      <c r="N229" s="67"/>
      <c r="O229" s="68"/>
      <c r="P229" s="67"/>
      <c r="Q229" s="68"/>
      <c r="R229" s="32"/>
      <c r="S229" s="4"/>
    </row>
    <row r="230" spans="1:19" ht="18" customHeight="1" x14ac:dyDescent="0.2">
      <c r="A230" s="32"/>
      <c r="B230" s="110"/>
      <c r="C230" s="110"/>
      <c r="D230" s="110"/>
      <c r="E230" s="110"/>
      <c r="F230" s="138" t="s">
        <v>93</v>
      </c>
      <c r="G230" s="139"/>
      <c r="H230" s="139"/>
      <c r="I230" s="139"/>
      <c r="J230" s="140"/>
      <c r="K230" s="138" t="s">
        <v>94</v>
      </c>
      <c r="L230" s="139"/>
      <c r="M230" s="139"/>
      <c r="N230" s="139"/>
      <c r="O230" s="140"/>
      <c r="P230" s="35"/>
      <c r="Q230" s="68"/>
      <c r="R230" s="32"/>
      <c r="S230" s="4"/>
    </row>
    <row r="231" spans="1:19" ht="39" customHeight="1" x14ac:dyDescent="0.2">
      <c r="A231" s="32"/>
      <c r="B231" s="67"/>
      <c r="C231" s="165" t="s">
        <v>97</v>
      </c>
      <c r="D231" s="166">
        <f>C226</f>
        <v>0</v>
      </c>
      <c r="E231" s="99" t="s">
        <v>106</v>
      </c>
      <c r="F231" s="97">
        <f>IF(D231*0.6&lt;3000,D231*0.6,3000)</f>
        <v>0</v>
      </c>
      <c r="G231" s="98"/>
      <c r="H231" s="98"/>
      <c r="I231" s="98"/>
      <c r="J231" s="69" t="s">
        <v>107</v>
      </c>
      <c r="K231" s="97">
        <f>D231-F231</f>
        <v>0</v>
      </c>
      <c r="L231" s="98"/>
      <c r="M231" s="98"/>
      <c r="N231" s="98"/>
      <c r="O231" s="69" t="s">
        <v>110</v>
      </c>
      <c r="P231" s="70"/>
      <c r="Q231" s="68"/>
      <c r="R231" s="4"/>
      <c r="S231" s="4"/>
    </row>
    <row r="232" spans="1:19" ht="39" customHeight="1" x14ac:dyDescent="0.2">
      <c r="A232" s="32"/>
      <c r="B232" s="67"/>
      <c r="C232" s="165"/>
      <c r="D232" s="167"/>
      <c r="E232" s="100"/>
      <c r="F232" s="164" t="s">
        <v>104</v>
      </c>
      <c r="G232" s="161"/>
      <c r="H232" s="161"/>
      <c r="I232" s="161"/>
      <c r="J232" s="100"/>
      <c r="K232" s="160" t="s">
        <v>108</v>
      </c>
      <c r="L232" s="161"/>
      <c r="M232" s="161"/>
      <c r="N232" s="161"/>
      <c r="O232" s="100"/>
      <c r="P232" s="70"/>
      <c r="Q232" s="68"/>
      <c r="R232" s="4"/>
      <c r="S232" s="4"/>
    </row>
    <row r="233" spans="1:19" ht="39" customHeight="1" x14ac:dyDescent="0.2">
      <c r="A233" s="32"/>
      <c r="B233" s="67"/>
      <c r="C233" s="104" t="s">
        <v>103</v>
      </c>
      <c r="D233" s="105"/>
      <c r="E233" s="106"/>
      <c r="F233" s="162" t="e">
        <f>(F231/D231)*100</f>
        <v>#DIV/0!</v>
      </c>
      <c r="G233" s="163"/>
      <c r="H233" s="163"/>
      <c r="I233" s="71" t="s">
        <v>115</v>
      </c>
      <c r="J233" s="72" t="s">
        <v>112</v>
      </c>
      <c r="K233" s="162" t="e">
        <f>(K231/D231)*100</f>
        <v>#DIV/0!</v>
      </c>
      <c r="L233" s="163"/>
      <c r="M233" s="163"/>
      <c r="N233" s="71" t="s">
        <v>115</v>
      </c>
      <c r="O233" s="72" t="s">
        <v>113</v>
      </c>
      <c r="P233" s="70"/>
      <c r="Q233" s="68"/>
      <c r="R233" s="4"/>
      <c r="S233" s="4"/>
    </row>
    <row r="234" spans="1:19" ht="39" customHeight="1" x14ac:dyDescent="0.2">
      <c r="A234" s="32"/>
      <c r="B234" s="67"/>
      <c r="C234" s="107"/>
      <c r="D234" s="108"/>
      <c r="E234" s="109"/>
      <c r="F234" s="101" t="s">
        <v>109</v>
      </c>
      <c r="G234" s="102"/>
      <c r="H234" s="102"/>
      <c r="I234" s="102"/>
      <c r="J234" s="103"/>
      <c r="K234" s="101" t="s">
        <v>111</v>
      </c>
      <c r="L234" s="102"/>
      <c r="M234" s="102"/>
      <c r="N234" s="102"/>
      <c r="O234" s="103"/>
      <c r="P234" s="70"/>
      <c r="Q234" s="68"/>
      <c r="R234" s="4"/>
      <c r="S234" s="4"/>
    </row>
    <row r="235" spans="1:19" ht="39" customHeight="1" x14ac:dyDescent="0.2">
      <c r="A235" s="32"/>
      <c r="B235" s="67"/>
      <c r="C235" s="73" t="s">
        <v>98</v>
      </c>
      <c r="D235" s="158">
        <f>C105</f>
        <v>0</v>
      </c>
      <c r="E235" s="159"/>
      <c r="F235" s="135">
        <v>0</v>
      </c>
      <c r="G235" s="136"/>
      <c r="H235" s="136"/>
      <c r="I235" s="136"/>
      <c r="J235" s="137"/>
      <c r="K235" s="135">
        <f>C105</f>
        <v>0</v>
      </c>
      <c r="L235" s="136"/>
      <c r="M235" s="136"/>
      <c r="N235" s="136"/>
      <c r="O235" s="137"/>
      <c r="P235" s="70"/>
      <c r="Q235" s="68"/>
      <c r="R235" s="4"/>
      <c r="S235" s="4"/>
    </row>
    <row r="236" spans="1:19" ht="18" customHeight="1" x14ac:dyDescent="0.2">
      <c r="A236" s="32"/>
      <c r="B236" s="67"/>
      <c r="C236" s="74" t="s">
        <v>96</v>
      </c>
      <c r="D236" s="75">
        <f>K10+M10+O10+Q10</f>
        <v>0</v>
      </c>
      <c r="E236" s="76" t="s">
        <v>114</v>
      </c>
      <c r="F236" s="141" t="e">
        <f>D236*F233/100</f>
        <v>#DIV/0!</v>
      </c>
      <c r="G236" s="142"/>
      <c r="H236" s="142"/>
      <c r="I236" s="142"/>
      <c r="J236" s="143"/>
      <c r="K236" s="141" t="e">
        <f>D236*K233/100</f>
        <v>#DIV/0!</v>
      </c>
      <c r="L236" s="142"/>
      <c r="M236" s="142"/>
      <c r="N236" s="142"/>
      <c r="O236" s="143"/>
      <c r="P236" s="70"/>
      <c r="Q236" s="68"/>
      <c r="R236" s="4"/>
      <c r="S236" s="4"/>
    </row>
    <row r="237" spans="1:19" ht="18" customHeight="1" x14ac:dyDescent="0.2">
      <c r="A237" s="32"/>
      <c r="B237" s="67"/>
      <c r="C237" s="70"/>
      <c r="D237" s="77"/>
      <c r="E237" s="77"/>
      <c r="F237" s="160" t="s">
        <v>116</v>
      </c>
      <c r="G237" s="161"/>
      <c r="H237" s="161"/>
      <c r="I237" s="161"/>
      <c r="J237" s="100"/>
      <c r="K237" s="160" t="s">
        <v>117</v>
      </c>
      <c r="L237" s="161"/>
      <c r="M237" s="161"/>
      <c r="N237" s="161"/>
      <c r="O237" s="100"/>
      <c r="P237" s="70"/>
      <c r="Q237" s="68"/>
      <c r="R237" s="4"/>
      <c r="S237" s="4"/>
    </row>
    <row r="238" spans="1:19" ht="18" customHeight="1" thickBot="1" x14ac:dyDescent="0.25">
      <c r="A238" s="32"/>
      <c r="B238" s="67"/>
      <c r="C238" s="70"/>
      <c r="D238" s="77"/>
      <c r="E238" s="77"/>
      <c r="F238" s="35"/>
      <c r="G238" s="35"/>
      <c r="H238" s="35"/>
      <c r="I238" s="35"/>
      <c r="J238" s="35"/>
      <c r="K238" s="35"/>
      <c r="L238" s="35"/>
      <c r="M238" s="35"/>
      <c r="N238" s="35"/>
      <c r="O238" s="35"/>
      <c r="P238" s="70"/>
      <c r="Q238" s="68"/>
      <c r="R238" s="4"/>
      <c r="S238" s="4"/>
    </row>
    <row r="239" spans="1:19" ht="18" customHeight="1" x14ac:dyDescent="0.2">
      <c r="A239" s="32"/>
      <c r="B239" s="67"/>
      <c r="C239" s="70"/>
      <c r="D239" s="77"/>
      <c r="E239" s="77"/>
      <c r="F239" s="78" t="s">
        <v>99</v>
      </c>
      <c r="G239" s="79"/>
      <c r="H239" s="79"/>
      <c r="I239" s="79"/>
      <c r="J239" s="80"/>
      <c r="K239" s="133" t="s">
        <v>100</v>
      </c>
      <c r="L239" s="134"/>
      <c r="M239" s="134"/>
      <c r="N239" s="79"/>
      <c r="O239" s="79"/>
      <c r="P239" s="81"/>
      <c r="Q239" s="82"/>
      <c r="R239" s="4"/>
      <c r="S239" s="4"/>
    </row>
    <row r="240" spans="1:19" ht="18" customHeight="1" thickBot="1" x14ac:dyDescent="0.25">
      <c r="A240" s="32"/>
      <c r="B240" s="67"/>
      <c r="C240" s="70"/>
      <c r="D240" s="70"/>
      <c r="E240" s="70"/>
      <c r="F240" s="83">
        <f>F231</f>
        <v>0</v>
      </c>
      <c r="G240" s="84" t="s">
        <v>105</v>
      </c>
      <c r="H240" s="85" t="e">
        <f>F236</f>
        <v>#DIV/0!</v>
      </c>
      <c r="I240" s="84" t="s">
        <v>118</v>
      </c>
      <c r="J240" s="86" t="e">
        <f>F231-F236</f>
        <v>#DIV/0!</v>
      </c>
      <c r="K240" s="83">
        <f>K231</f>
        <v>0</v>
      </c>
      <c r="L240" s="87" t="s">
        <v>119</v>
      </c>
      <c r="M240" s="88">
        <f>K235</f>
        <v>0</v>
      </c>
      <c r="N240" s="87" t="s">
        <v>105</v>
      </c>
      <c r="O240" s="85" t="e">
        <f>K236</f>
        <v>#DIV/0!</v>
      </c>
      <c r="P240" s="87" t="s">
        <v>120</v>
      </c>
      <c r="Q240" s="86" t="e">
        <f>K231-K236+K235</f>
        <v>#DIV/0!</v>
      </c>
      <c r="R240" s="4"/>
      <c r="S240" s="4"/>
    </row>
    <row r="241" spans="1:19" ht="18" customHeight="1" x14ac:dyDescent="0.2">
      <c r="A241" s="32"/>
      <c r="B241" s="67"/>
      <c r="C241" s="68"/>
      <c r="D241" s="68"/>
      <c r="E241" s="68"/>
      <c r="F241" s="35"/>
      <c r="G241" s="35"/>
      <c r="H241" s="35"/>
      <c r="I241" s="35"/>
      <c r="J241" s="35"/>
      <c r="K241" s="35"/>
      <c r="L241" s="35"/>
      <c r="M241" s="35"/>
      <c r="N241" s="35"/>
      <c r="O241" s="35"/>
      <c r="P241" s="68"/>
      <c r="Q241" s="68"/>
      <c r="R241" s="4"/>
      <c r="S241" s="4"/>
    </row>
    <row r="242" spans="1:19" ht="18" customHeight="1" x14ac:dyDescent="0.2">
      <c r="A242" s="32"/>
      <c r="B242" s="67"/>
      <c r="C242" s="68"/>
      <c r="D242" s="68"/>
      <c r="E242" s="68"/>
      <c r="F242" s="66"/>
      <c r="G242" s="66"/>
      <c r="H242" s="67"/>
      <c r="I242" s="68"/>
      <c r="J242" s="67"/>
      <c r="K242" s="67"/>
      <c r="L242" s="68"/>
      <c r="M242" s="67"/>
      <c r="N242" s="67"/>
      <c r="O242" s="68"/>
      <c r="P242" s="67"/>
      <c r="Q242" s="68"/>
      <c r="R242" s="32"/>
      <c r="S242" s="4"/>
    </row>
    <row r="243" spans="1:19" ht="18" customHeight="1" x14ac:dyDescent="0.2">
      <c r="A243" s="32"/>
      <c r="B243" s="67"/>
      <c r="C243" s="68" t="s">
        <v>95</v>
      </c>
      <c r="D243" s="68"/>
      <c r="E243" s="68"/>
      <c r="F243" s="66"/>
      <c r="G243" s="66"/>
      <c r="H243" s="67"/>
      <c r="I243" s="68"/>
      <c r="J243" s="67"/>
      <c r="K243" s="67"/>
      <c r="L243" s="68"/>
      <c r="M243" s="67"/>
      <c r="N243" s="67"/>
      <c r="O243" s="68"/>
      <c r="P243" s="67"/>
      <c r="Q243" s="68"/>
      <c r="R243" s="32"/>
      <c r="S243" s="4"/>
    </row>
    <row r="244" spans="1:19" ht="18" customHeight="1" x14ac:dyDescent="0.2">
      <c r="A244" s="32"/>
      <c r="B244" s="67"/>
      <c r="C244" s="68" t="s">
        <v>101</v>
      </c>
      <c r="D244" s="68"/>
      <c r="E244" s="68"/>
      <c r="F244" s="66"/>
      <c r="G244" s="66"/>
      <c r="H244" s="67"/>
      <c r="I244" s="68"/>
      <c r="J244" s="67"/>
      <c r="K244" s="67"/>
      <c r="L244" s="68"/>
      <c r="M244" s="67"/>
      <c r="N244" s="67"/>
      <c r="O244" s="68"/>
      <c r="P244" s="67"/>
      <c r="Q244" s="68"/>
      <c r="R244" s="32"/>
      <c r="S244" s="4"/>
    </row>
    <row r="245" spans="1:19" ht="18" customHeight="1" x14ac:dyDescent="0.2">
      <c r="A245" s="32"/>
      <c r="B245" s="32"/>
      <c r="C245" s="4"/>
      <c r="D245" s="4"/>
      <c r="E245" s="4"/>
      <c r="F245" s="33"/>
      <c r="G245" s="33"/>
      <c r="H245" s="32"/>
      <c r="I245" s="4"/>
      <c r="J245" s="32"/>
      <c r="K245" s="32"/>
      <c r="L245" s="4"/>
      <c r="M245" s="32"/>
      <c r="N245" s="32"/>
      <c r="O245" s="4"/>
      <c r="P245" s="32"/>
      <c r="Q245" s="4"/>
      <c r="R245" s="32"/>
      <c r="S245" s="4"/>
    </row>
    <row r="246" spans="1:19" ht="18" customHeight="1" x14ac:dyDescent="0.2">
      <c r="A246" s="32"/>
      <c r="B246" s="32"/>
      <c r="C246" s="4"/>
      <c r="D246" s="4"/>
      <c r="E246" s="4"/>
      <c r="F246" s="33"/>
      <c r="G246" s="33"/>
      <c r="H246" s="32"/>
      <c r="I246" s="4"/>
      <c r="J246" s="32"/>
      <c r="K246" s="32"/>
      <c r="L246" s="4"/>
      <c r="M246" s="32"/>
      <c r="N246" s="32"/>
      <c r="O246" s="4"/>
      <c r="P246" s="32"/>
      <c r="Q246" s="4"/>
      <c r="R246" s="32"/>
      <c r="S246" s="4"/>
    </row>
    <row r="247" spans="1:19" ht="18" customHeight="1" x14ac:dyDescent="0.2">
      <c r="A247" s="32"/>
      <c r="B247" s="32"/>
      <c r="C247" s="4"/>
      <c r="D247" s="4"/>
      <c r="E247" s="4"/>
      <c r="F247" s="33"/>
      <c r="G247" s="33"/>
      <c r="H247" s="32"/>
      <c r="I247" s="4"/>
      <c r="J247" s="32"/>
      <c r="K247" s="32"/>
      <c r="L247" s="4"/>
      <c r="M247" s="32"/>
      <c r="N247" s="32"/>
      <c r="O247" s="4"/>
      <c r="P247" s="32"/>
      <c r="Q247" s="4"/>
      <c r="R247" s="32"/>
      <c r="S247" s="4"/>
    </row>
  </sheetData>
  <mergeCells count="331">
    <mergeCell ref="F224:G224"/>
    <mergeCell ref="F198:G198"/>
    <mergeCell ref="B1:H1"/>
    <mergeCell ref="C31:D31"/>
    <mergeCell ref="F187:G187"/>
    <mergeCell ref="F193:G193"/>
    <mergeCell ref="F194:G194"/>
    <mergeCell ref="F195:G195"/>
    <mergeCell ref="F220:G220"/>
    <mergeCell ref="F221:G221"/>
    <mergeCell ref="F222:G222"/>
    <mergeCell ref="F223:G223"/>
    <mergeCell ref="F202:G202"/>
    <mergeCell ref="F209:G209"/>
    <mergeCell ref="F210:G210"/>
    <mergeCell ref="F211:G211"/>
    <mergeCell ref="F208:G208"/>
    <mergeCell ref="F219:G219"/>
    <mergeCell ref="F215:G215"/>
    <mergeCell ref="F216:G216"/>
    <mergeCell ref="F217:G217"/>
    <mergeCell ref="F218:G218"/>
    <mergeCell ref="F212:G212"/>
    <mergeCell ref="F213:G213"/>
    <mergeCell ref="F205:G205"/>
    <mergeCell ref="F206:G206"/>
    <mergeCell ref="F207:G207"/>
    <mergeCell ref="F183:G183"/>
    <mergeCell ref="F184:G184"/>
    <mergeCell ref="F185:G185"/>
    <mergeCell ref="F186:G186"/>
    <mergeCell ref="F162:G162"/>
    <mergeCell ref="F163:G163"/>
    <mergeCell ref="F164:G164"/>
    <mergeCell ref="F171:G171"/>
    <mergeCell ref="F179:G179"/>
    <mergeCell ref="F180:G180"/>
    <mergeCell ref="F174:G174"/>
    <mergeCell ref="F175:G175"/>
    <mergeCell ref="F176:G176"/>
    <mergeCell ref="F167:G167"/>
    <mergeCell ref="F181:G181"/>
    <mergeCell ref="E177:K177"/>
    <mergeCell ref="F204:G204"/>
    <mergeCell ref="F189:G189"/>
    <mergeCell ref="F190:G190"/>
    <mergeCell ref="F191:G191"/>
    <mergeCell ref="F192:G192"/>
    <mergeCell ref="F160:G160"/>
    <mergeCell ref="F161:G161"/>
    <mergeCell ref="F153:G153"/>
    <mergeCell ref="F155:G155"/>
    <mergeCell ref="F156:G156"/>
    <mergeCell ref="F157:G157"/>
    <mergeCell ref="F150:G150"/>
    <mergeCell ref="F151:G151"/>
    <mergeCell ref="F152:G152"/>
    <mergeCell ref="F159:G159"/>
    <mergeCell ref="F133:G133"/>
    <mergeCell ref="F134:G134"/>
    <mergeCell ref="F135:G135"/>
    <mergeCell ref="F127:G127"/>
    <mergeCell ref="F128:G128"/>
    <mergeCell ref="F129:G129"/>
    <mergeCell ref="F130:G130"/>
    <mergeCell ref="F131:G131"/>
    <mergeCell ref="F138:G138"/>
    <mergeCell ref="F142:G142"/>
    <mergeCell ref="F144:G144"/>
    <mergeCell ref="F136:G136"/>
    <mergeCell ref="F137:G137"/>
    <mergeCell ref="F140:G140"/>
    <mergeCell ref="F141:G141"/>
    <mergeCell ref="E35:R36"/>
    <mergeCell ref="F50:G50"/>
    <mergeCell ref="F71:G71"/>
    <mergeCell ref="F72:G72"/>
    <mergeCell ref="F73:G73"/>
    <mergeCell ref="F60:G60"/>
    <mergeCell ref="F56:G56"/>
    <mergeCell ref="F57:G57"/>
    <mergeCell ref="F58:G58"/>
    <mergeCell ref="F64:G64"/>
    <mergeCell ref="F52:G52"/>
    <mergeCell ref="F53:G53"/>
    <mergeCell ref="F54:G54"/>
    <mergeCell ref="F55:G55"/>
    <mergeCell ref="F61:G61"/>
    <mergeCell ref="F62:G62"/>
    <mergeCell ref="F65:G65"/>
    <mergeCell ref="F66:G66"/>
    <mergeCell ref="F100:G100"/>
    <mergeCell ref="F101:G101"/>
    <mergeCell ref="F102:G102"/>
    <mergeCell ref="F67:G67"/>
    <mergeCell ref="F68:G68"/>
    <mergeCell ref="F69:G69"/>
    <mergeCell ref="E44:K44"/>
    <mergeCell ref="F37:G37"/>
    <mergeCell ref="F38:G38"/>
    <mergeCell ref="F39:G39"/>
    <mergeCell ref="F43:G43"/>
    <mergeCell ref="F51:G51"/>
    <mergeCell ref="E59:K59"/>
    <mergeCell ref="F124:G124"/>
    <mergeCell ref="F125:G125"/>
    <mergeCell ref="F116:G116"/>
    <mergeCell ref="F110:G110"/>
    <mergeCell ref="F111:G111"/>
    <mergeCell ref="F112:G112"/>
    <mergeCell ref="F113:G113"/>
    <mergeCell ref="F74:G74"/>
    <mergeCell ref="E81:K81"/>
    <mergeCell ref="F85:G85"/>
    <mergeCell ref="F86:G86"/>
    <mergeCell ref="F105:G105"/>
    <mergeCell ref="F87:G87"/>
    <mergeCell ref="F88:G88"/>
    <mergeCell ref="F89:G89"/>
    <mergeCell ref="F90:G90"/>
    <mergeCell ref="E93:K93"/>
    <mergeCell ref="F106:G106"/>
    <mergeCell ref="F107:G107"/>
    <mergeCell ref="F108:G108"/>
    <mergeCell ref="F109:G109"/>
    <mergeCell ref="F97:G97"/>
    <mergeCell ref="F98:G98"/>
    <mergeCell ref="F99:G99"/>
    <mergeCell ref="A215:B225"/>
    <mergeCell ref="B200:B203"/>
    <mergeCell ref="F139:G139"/>
    <mergeCell ref="F149:G149"/>
    <mergeCell ref="F145:G145"/>
    <mergeCell ref="F146:G146"/>
    <mergeCell ref="F147:G147"/>
    <mergeCell ref="F119:G119"/>
    <mergeCell ref="F117:G117"/>
    <mergeCell ref="F197:G197"/>
    <mergeCell ref="F200:G200"/>
    <mergeCell ref="F201:G201"/>
    <mergeCell ref="F148:G148"/>
    <mergeCell ref="F158:G158"/>
    <mergeCell ref="F196:G196"/>
    <mergeCell ref="F182:G182"/>
    <mergeCell ref="F168:G168"/>
    <mergeCell ref="F169:G169"/>
    <mergeCell ref="F170:G170"/>
    <mergeCell ref="F178:G178"/>
    <mergeCell ref="F172:G172"/>
    <mergeCell ref="F173:G173"/>
    <mergeCell ref="F118:G118"/>
    <mergeCell ref="F120:G120"/>
    <mergeCell ref="A204:B214"/>
    <mergeCell ref="C94:D104"/>
    <mergeCell ref="C105:D115"/>
    <mergeCell ref="C116:D126"/>
    <mergeCell ref="C204:D214"/>
    <mergeCell ref="C127:D132"/>
    <mergeCell ref="A166:A203"/>
    <mergeCell ref="C155:D165"/>
    <mergeCell ref="B189:B199"/>
    <mergeCell ref="B155:B165"/>
    <mergeCell ref="A82:A165"/>
    <mergeCell ref="C144:D154"/>
    <mergeCell ref="C166:D166"/>
    <mergeCell ref="B105:B115"/>
    <mergeCell ref="B94:B104"/>
    <mergeCell ref="B133:B143"/>
    <mergeCell ref="P5:R6"/>
    <mergeCell ref="A5:B6"/>
    <mergeCell ref="C45:D48"/>
    <mergeCell ref="A10:B11"/>
    <mergeCell ref="A45:B48"/>
    <mergeCell ref="A37:B40"/>
    <mergeCell ref="A41:B44"/>
    <mergeCell ref="A7:B9"/>
    <mergeCell ref="C5:D6"/>
    <mergeCell ref="M5:M6"/>
    <mergeCell ref="E5:F6"/>
    <mergeCell ref="C35:D36"/>
    <mergeCell ref="E27:F27"/>
    <mergeCell ref="F41:G41"/>
    <mergeCell ref="F45:G45"/>
    <mergeCell ref="F46:G46"/>
    <mergeCell ref="F47:G47"/>
    <mergeCell ref="C19:K19"/>
    <mergeCell ref="C26:K26"/>
    <mergeCell ref="C34:K34"/>
    <mergeCell ref="C27:D27"/>
    <mergeCell ref="Q10:R11"/>
    <mergeCell ref="O10:P11"/>
    <mergeCell ref="C28:D28"/>
    <mergeCell ref="M225:O225"/>
    <mergeCell ref="F94:G94"/>
    <mergeCell ref="G8:H9"/>
    <mergeCell ref="M19:O19"/>
    <mergeCell ref="M26:O26"/>
    <mergeCell ref="M115:O115"/>
    <mergeCell ref="M70:O70"/>
    <mergeCell ref="M81:O81"/>
    <mergeCell ref="M93:O93"/>
    <mergeCell ref="M104:O104"/>
    <mergeCell ref="E14:F14"/>
    <mergeCell ref="M177:O177"/>
    <mergeCell ref="M48:O48"/>
    <mergeCell ref="M59:O59"/>
    <mergeCell ref="E115:K115"/>
    <mergeCell ref="F42:G42"/>
    <mergeCell ref="E18:F18"/>
    <mergeCell ref="E20:F20"/>
    <mergeCell ref="M40:O40"/>
    <mergeCell ref="F91:G91"/>
    <mergeCell ref="F92:G92"/>
    <mergeCell ref="E10:F11"/>
    <mergeCell ref="M8:N9"/>
    <mergeCell ref="G10:H11"/>
    <mergeCell ref="M154:O154"/>
    <mergeCell ref="M199:O199"/>
    <mergeCell ref="M188:O188"/>
    <mergeCell ref="M44:O44"/>
    <mergeCell ref="M143:O143"/>
    <mergeCell ref="E15:F15"/>
    <mergeCell ref="M10:N11"/>
    <mergeCell ref="B144:B154"/>
    <mergeCell ref="C133:D143"/>
    <mergeCell ref="F63:G63"/>
    <mergeCell ref="F49:G49"/>
    <mergeCell ref="B116:B126"/>
    <mergeCell ref="B127:B132"/>
    <mergeCell ref="A13:B19"/>
    <mergeCell ref="C71:D81"/>
    <mergeCell ref="B167:B177"/>
    <mergeCell ref="B178:B188"/>
    <mergeCell ref="F103:G103"/>
    <mergeCell ref="B83:B93"/>
    <mergeCell ref="C32:D32"/>
    <mergeCell ref="F114:G114"/>
    <mergeCell ref="F121:G121"/>
    <mergeCell ref="F122:G122"/>
    <mergeCell ref="F123:G123"/>
    <mergeCell ref="I1:R1"/>
    <mergeCell ref="E30:F30"/>
    <mergeCell ref="C82:D82"/>
    <mergeCell ref="C83:D93"/>
    <mergeCell ref="E28:F28"/>
    <mergeCell ref="M34:O34"/>
    <mergeCell ref="M30:O30"/>
    <mergeCell ref="M165:O165"/>
    <mergeCell ref="M203:O203"/>
    <mergeCell ref="C37:D40"/>
    <mergeCell ref="C41:D44"/>
    <mergeCell ref="M126:O126"/>
    <mergeCell ref="M132:O132"/>
    <mergeCell ref="C200:D203"/>
    <mergeCell ref="C189:D199"/>
    <mergeCell ref="F96:G96"/>
    <mergeCell ref="E32:F32"/>
    <mergeCell ref="E31:F31"/>
    <mergeCell ref="C49:D59"/>
    <mergeCell ref="E16:F16"/>
    <mergeCell ref="Q8:R9"/>
    <mergeCell ref="O8:P9"/>
    <mergeCell ref="C7:D9"/>
    <mergeCell ref="C10:D11"/>
    <mergeCell ref="B2:R2"/>
    <mergeCell ref="A3:B4"/>
    <mergeCell ref="C3:M4"/>
    <mergeCell ref="N3:O4"/>
    <mergeCell ref="P3:R4"/>
    <mergeCell ref="N5:O6"/>
    <mergeCell ref="A49:B59"/>
    <mergeCell ref="E7:R7"/>
    <mergeCell ref="F83:G83"/>
    <mergeCell ref="F75:G75"/>
    <mergeCell ref="F76:G76"/>
    <mergeCell ref="F77:G77"/>
    <mergeCell ref="F78:G78"/>
    <mergeCell ref="F79:G79"/>
    <mergeCell ref="F80:G80"/>
    <mergeCell ref="C60:D70"/>
    <mergeCell ref="A60:B70"/>
    <mergeCell ref="A71:B81"/>
    <mergeCell ref="A20:B26"/>
    <mergeCell ref="A31:B34"/>
    <mergeCell ref="A27:B30"/>
    <mergeCell ref="A35:B36"/>
    <mergeCell ref="E8:F9"/>
    <mergeCell ref="E21:F21"/>
    <mergeCell ref="K239:M239"/>
    <mergeCell ref="F235:J235"/>
    <mergeCell ref="K235:O235"/>
    <mergeCell ref="F230:J230"/>
    <mergeCell ref="F236:J236"/>
    <mergeCell ref="K230:O230"/>
    <mergeCell ref="K236:O236"/>
    <mergeCell ref="A226:B227"/>
    <mergeCell ref="C226:D227"/>
    <mergeCell ref="E226:R227"/>
    <mergeCell ref="D235:E235"/>
    <mergeCell ref="F237:J237"/>
    <mergeCell ref="K237:O237"/>
    <mergeCell ref="F233:H233"/>
    <mergeCell ref="K233:M233"/>
    <mergeCell ref="F232:J232"/>
    <mergeCell ref="C231:C232"/>
    <mergeCell ref="D231:D232"/>
    <mergeCell ref="K232:O232"/>
    <mergeCell ref="G5:J6"/>
    <mergeCell ref="K5:L6"/>
    <mergeCell ref="F231:I231"/>
    <mergeCell ref="E231:E232"/>
    <mergeCell ref="F234:J234"/>
    <mergeCell ref="C233:E234"/>
    <mergeCell ref="K234:O234"/>
    <mergeCell ref="K231:N231"/>
    <mergeCell ref="B229:E230"/>
    <mergeCell ref="K8:L9"/>
    <mergeCell ref="K10:L11"/>
    <mergeCell ref="I8:J9"/>
    <mergeCell ref="I10:J11"/>
    <mergeCell ref="A12:B12"/>
    <mergeCell ref="E12:F12"/>
    <mergeCell ref="C12:D12"/>
    <mergeCell ref="C167:D177"/>
    <mergeCell ref="C178:D188"/>
    <mergeCell ref="F95:G95"/>
    <mergeCell ref="F84:G84"/>
    <mergeCell ref="C215:D225"/>
    <mergeCell ref="M214:O214"/>
    <mergeCell ref="E17:F17"/>
    <mergeCell ref="E13:F13"/>
  </mergeCells>
  <phoneticPr fontId="2"/>
  <printOptions horizontalCentered="1"/>
  <pageMargins left="0.39370078740157483" right="0.39370078740157483" top="0.39370078740157483" bottom="0.39370078740157483" header="0" footer="0.31496062992125984"/>
  <pageSetup paperSize="9" scale="62" fitToHeight="0" orientation="portrait" r:id="rId1"/>
  <headerFooter alignWithMargins="0"/>
  <rowBreaks count="1" manualBreakCount="1">
    <brk id="227" max="16383" man="1"/>
  </rowBreaks>
  <ignoredErrors>
    <ignoredError sqref="Q19 Q26 Q30 Q44 Q59 Q70 Q93 Q115 Q126 Q177 Q199 Q203 Q214 Q2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サンプル</vt:lpstr>
    </vt:vector>
  </TitlesOfParts>
  <Company>滋賀県文化振興事業団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文化経営戦略室</dc:creator>
  <cp:lastModifiedBy>CPA0076</cp:lastModifiedBy>
  <cp:lastPrinted>2023-09-30T01:34:19Z</cp:lastPrinted>
  <dcterms:created xsi:type="dcterms:W3CDTF">2003-07-09T07:54:37Z</dcterms:created>
  <dcterms:modified xsi:type="dcterms:W3CDTF">2023-09-30T01:34:22Z</dcterms:modified>
</cp:coreProperties>
</file>